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eblykinAN\Desktop\ДИЗО ПОДВЕДОМСТВЕННЫЕ\ПОДВЕДОМСТВЕННЫЕ\МОНИТОРИНГ ГУ\ПОКАЗАТЕЛИ ЭФФЕКТИВНОСТИ\РЕЙТИНГ\2017\"/>
    </mc:Choice>
  </mc:AlternateContent>
  <bookViews>
    <workbookView xWindow="120" yWindow="30" windowWidth="19095" windowHeight="12015"/>
  </bookViews>
  <sheets>
    <sheet name="2012-полн" sheetId="1" r:id="rId1"/>
  </sheets>
  <calcPr calcId="152511"/>
</workbook>
</file>

<file path=xl/calcChain.xml><?xml version="1.0" encoding="utf-8"?>
<calcChain xmlns="http://schemas.openxmlformats.org/spreadsheetml/2006/main">
  <c r="F36" i="1" l="1"/>
  <c r="F35" i="1"/>
  <c r="F26" i="1"/>
  <c r="F13" i="1"/>
  <c r="F12" i="1"/>
  <c r="F11" i="1"/>
  <c r="F10" i="1"/>
  <c r="F9" i="1"/>
  <c r="F8" i="1"/>
  <c r="F7" i="1"/>
  <c r="F6" i="1"/>
  <c r="F27" i="1" l="1"/>
  <c r="F25" i="1"/>
  <c r="F24" i="1"/>
  <c r="G24" i="1" l="1"/>
  <c r="G36" i="1"/>
  <c r="F37" i="1"/>
  <c r="G37" i="1" s="1"/>
  <c r="L36" i="1"/>
  <c r="L35" i="1"/>
  <c r="G35" i="1"/>
  <c r="K24" i="1"/>
  <c r="J24" i="1"/>
  <c r="K23" i="1"/>
  <c r="J23" i="1"/>
  <c r="F23" i="1"/>
  <c r="G23" i="1" s="1"/>
  <c r="K22" i="1"/>
  <c r="J22" i="1"/>
  <c r="F22" i="1"/>
  <c r="G22" i="1" s="1"/>
  <c r="K21" i="1"/>
  <c r="J21" i="1"/>
  <c r="F21" i="1"/>
  <c r="G21" i="1" s="1"/>
  <c r="L10" i="1"/>
  <c r="L9" i="1"/>
  <c r="L8" i="1"/>
  <c r="L6" i="1"/>
  <c r="L24" i="1" l="1"/>
  <c r="L22" i="1"/>
  <c r="L23" i="1"/>
  <c r="L21" i="1"/>
  <c r="G43" i="1"/>
  <c r="G33" i="1"/>
</calcChain>
</file>

<file path=xl/sharedStrings.xml><?xml version="1.0" encoding="utf-8"?>
<sst xmlns="http://schemas.openxmlformats.org/spreadsheetml/2006/main" count="141" uniqueCount="52">
  <si>
    <t>№ п/п</t>
  </si>
  <si>
    <t>Наименование показателя</t>
  </si>
  <si>
    <t>Единица измерения</t>
  </si>
  <si>
    <t>% выполнения плана</t>
  </si>
  <si>
    <t>Рейтинги</t>
  </si>
  <si>
    <t xml:space="preserve">за 2011 год </t>
  </si>
  <si>
    <t>план</t>
  </si>
  <si>
    <t>факт</t>
  </si>
  <si>
    <t>Рейтинг по % исполнения плана</t>
  </si>
  <si>
    <t>Рейтинг по поступлениям неналоговых имущественных доходов в консолидированный бюджет</t>
  </si>
  <si>
    <t>тыс. руб.</t>
  </si>
  <si>
    <t>шт.</t>
  </si>
  <si>
    <t>Отсутствие просроченной кредиторской задолженности (государственного учреждения)</t>
  </si>
  <si>
    <t>руб.</t>
  </si>
  <si>
    <t>-</t>
  </si>
  <si>
    <t>_   / +</t>
  </si>
  <si>
    <t>ОГБУ ВО "Управление природных ресурсов"</t>
  </si>
  <si>
    <t>КУ ВО "Фонд государственного имущества"</t>
  </si>
  <si>
    <t>тыс.руб.</t>
  </si>
  <si>
    <t>%</t>
  </si>
  <si>
    <t>Количество земельных участков, предоставленных через торги</t>
  </si>
  <si>
    <t>Реализация права заключения договоров на установку и эксплуатацию рекламных конструкций согласно приказам Департамента</t>
  </si>
  <si>
    <t xml:space="preserve">Рейтинг по % исполнения плана </t>
  </si>
  <si>
    <t xml:space="preserve">   (в соответствии с методикой, утвержденной Приказом департамента от 28.02.2017 № 417  "О порядке осуществления  мониторинга результатов деятельности государственных  учреждений, подведомственных департаменту 
имущественных и земельных отношений Воронежской области")
</t>
  </si>
  <si>
    <t>КУ ВО"Управление по работе с областным имуществом"</t>
  </si>
  <si>
    <t>1.</t>
  </si>
  <si>
    <t>Поступление неналоговых имущественных доходов в консолидированный бюджет по соответствующим кодам бюджетной классификации (от оказания платных услуг)</t>
  </si>
  <si>
    <t>Представление интересов Воронежской области в акционерных обществах, акции которых находятся в собственности области (подготовка решений единственного акционера, участие в проведении заседаний советов директоров и т.д.)</t>
  </si>
  <si>
    <t>Предоставление информации (выписки) из реестра государственного имущества Воронежской области</t>
  </si>
  <si>
    <t>Подготовка документов для проведения торгов в отношении земельных участков сельскохозяйственного назначения</t>
  </si>
  <si>
    <t>Проведение претензионно-исковой работы по взысканию недоимки по арендной плате за имущество Воронежской области, об установлении требований кредитора, об устранении препятствий в распоряжении земельными участками, о признании права отсутствующим</t>
  </si>
  <si>
    <t>Подготовка квитанций-уведомлений арендаторам с информацией о текущей задолженности по арендным платежам, договорам найма, сроках оплаты, размере годовой арендной платы</t>
  </si>
  <si>
    <t>Техническое, программное и информационное сопровождение локально-вычислительной сети департамента имущественных и земельных отношений Воронежской области</t>
  </si>
  <si>
    <t>Подготовка проектов приказов: - о проведении плановых выездных проверок и внеплановых выездных и документарных проверок в отношении соискателей лицензий (лицензиатов) по выполнению лицензионных требований на осуществление розничной продажи алкогольной продукции и заготовки, хранения, переработки и реализации лома черных и цветных металлов; подготовка уведомлений о проведении плановых выездных проверок; подготовка проектов приказов о выдаче (продлении, переоформлении) лицензий; - о списании государственного имущества; - об утверждении границ охранных зон объектов газоснабжения и наложении ограничений (обременений на входящие в них земельные участки).</t>
  </si>
  <si>
    <t>отсутствие замечаний Департамента по целевому и эффективному использованию бюджетных средств учреждения</t>
  </si>
  <si>
    <t>3.</t>
  </si>
  <si>
    <t xml:space="preserve">отсутствие замечаний Департамента по использованию имущества, находящегося в оперативном управлении (безвозмездном пользовании) учреждения </t>
  </si>
  <si>
    <t>4.</t>
  </si>
  <si>
    <t>отсутствие в учреждении задержек по выплатам заработной платы за счет всех источников дохода</t>
  </si>
  <si>
    <t>5.</t>
  </si>
  <si>
    <t>отсутствие замечаний проверяющих органов по результатам проверок деятельности учреждения</t>
  </si>
  <si>
    <t>ИТОГО:</t>
  </si>
  <si>
    <t>Информационное взаимодействие с федеральными органами осуществляющими ведение федеральных реестров и кадастров, с целью осуществления регистрационных действий с объектами недвижимости областного уровня собственности, в части получения результата в виде сведений ЕГРП и ГКН</t>
  </si>
  <si>
    <t>Выполнение работ по землеустройству, оформление материалов межевания для постановки земельных участков на государственный кадастровый учет, заключение кадастровых инженеров, подготовка технических планов</t>
  </si>
  <si>
    <t>Количество объектов, прошедших проверку на предмет эффективности использования областного имущества и земельных участков</t>
  </si>
  <si>
    <t>Топографо-геодезическая деятельность в отношении зданий, сооружений и земельных участков</t>
  </si>
  <si>
    <t>Подготовка схем расположения земельных участков на кадастровом плане территории и ситуационных планов земельных участков</t>
  </si>
  <si>
    <t>Регулирование рекламной деятельности -схемы расположения рекламных конструкций; -пакеты документов для принятия решения о демонтаже незаконно установленных рекламных конструкций;  -мониторинг законности размещения рекламных конструкций.</t>
  </si>
  <si>
    <t>Отсутствие просроченной кредиторской задолженности  (государственного учреждения)</t>
  </si>
  <si>
    <t xml:space="preserve"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области, за 3 квартал 2017 года    </t>
  </si>
  <si>
    <t>3 кв 2017 года</t>
  </si>
  <si>
    <t>1 529,05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</si>
</sst>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9" fillId="0" borderId="0" xfId="0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3" borderId="4" xfId="0" applyNumberFormat="1" applyFont="1" applyFill="1" applyBorder="1" applyAlignment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5" fillId="2" borderId="10" xfId="0" applyNumberFormat="1" applyFont="1" applyFill="1" applyBorder="1" applyAlignment="1">
      <alignment horizontal="center" vertical="center" wrapText="1"/>
    </xf>
    <xf numFmtId="164" fontId="16" fillId="3" borderId="10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64" fontId="14" fillId="3" borderId="2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11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horizontal="justify" vertical="center"/>
    </xf>
    <xf numFmtId="0" fontId="18" fillId="0" borderId="11" xfId="0" applyFont="1" applyBorder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justify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23" fillId="0" borderId="4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4" fontId="14" fillId="3" borderId="19" xfId="0" applyNumberFormat="1" applyFont="1" applyFill="1" applyBorder="1" applyAlignment="1">
      <alignment horizontal="center" vertical="center" wrapText="1"/>
    </xf>
    <xf numFmtId="164" fontId="14" fillId="3" borderId="26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164" fontId="14" fillId="3" borderId="31" xfId="0" applyNumberFormat="1" applyFont="1" applyFill="1" applyBorder="1" applyAlignment="1">
      <alignment horizontal="center" vertical="center" wrapText="1"/>
    </xf>
    <xf numFmtId="164" fontId="14" fillId="3" borderId="0" xfId="0" applyNumberFormat="1" applyFont="1" applyFill="1" applyBorder="1" applyAlignment="1">
      <alignment horizontal="center" vertical="center" wrapText="1"/>
    </xf>
    <xf numFmtId="164" fontId="14" fillId="3" borderId="2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="75" zoomScaleNormal="100" zoomScaleSheetLayoutView="75" workbookViewId="0">
      <selection activeCell="A2" sqref="A2:L2"/>
    </sheetView>
  </sheetViews>
  <sheetFormatPr defaultRowHeight="15" x14ac:dyDescent="0.25"/>
  <cols>
    <col min="1" max="1" width="3.7109375" style="1" customWidth="1"/>
    <col min="2" max="2" width="95.28515625" style="1" customWidth="1"/>
    <col min="3" max="3" width="11.7109375" style="1" customWidth="1"/>
    <col min="4" max="4" width="8.7109375" style="1" customWidth="1"/>
    <col min="5" max="5" width="9.85546875" style="1" customWidth="1"/>
    <col min="6" max="6" width="12.28515625" style="23" customWidth="1"/>
    <col min="7" max="7" width="13" style="23" hidden="1" customWidth="1"/>
    <col min="8" max="8" width="17.5703125" style="23" customWidth="1"/>
    <col min="9" max="9" width="16.140625" style="23" hidden="1" customWidth="1"/>
    <col min="10" max="12" width="8.7109375" style="1" hidden="1" customWidth="1"/>
    <col min="13" max="16384" width="9.140625" style="1"/>
  </cols>
  <sheetData>
    <row r="1" spans="1:12" ht="41.25" customHeight="1" x14ac:dyDescent="0.25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57.75" customHeight="1" thickBot="1" x14ac:dyDescent="0.3">
      <c r="A2" s="90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" customHeight="1" thickBot="1" x14ac:dyDescent="0.3">
      <c r="A3" s="91" t="s">
        <v>0</v>
      </c>
      <c r="B3" s="93" t="s">
        <v>1</v>
      </c>
      <c r="C3" s="95" t="s">
        <v>2</v>
      </c>
      <c r="D3" s="97" t="s">
        <v>50</v>
      </c>
      <c r="E3" s="98"/>
      <c r="F3" s="99" t="s">
        <v>3</v>
      </c>
      <c r="G3" s="101" t="s">
        <v>4</v>
      </c>
      <c r="H3" s="102"/>
      <c r="I3" s="103"/>
      <c r="J3" s="77" t="s">
        <v>5</v>
      </c>
      <c r="K3" s="104"/>
      <c r="L3" s="105" t="s">
        <v>3</v>
      </c>
    </row>
    <row r="4" spans="1:12" ht="78.75" customHeight="1" thickBot="1" x14ac:dyDescent="0.3">
      <c r="A4" s="92"/>
      <c r="B4" s="94"/>
      <c r="C4" s="96"/>
      <c r="D4" s="24" t="s">
        <v>6</v>
      </c>
      <c r="E4" s="24" t="s">
        <v>7</v>
      </c>
      <c r="F4" s="100"/>
      <c r="G4" s="2" t="s">
        <v>8</v>
      </c>
      <c r="H4" s="3" t="s">
        <v>22</v>
      </c>
      <c r="I4" s="4" t="s">
        <v>9</v>
      </c>
      <c r="J4" s="5" t="s">
        <v>6</v>
      </c>
      <c r="K4" s="6" t="s">
        <v>7</v>
      </c>
      <c r="L4" s="106"/>
    </row>
    <row r="5" spans="1:12" s="12" customFormat="1" ht="17.25" customHeight="1" thickBot="1" x14ac:dyDescent="0.3">
      <c r="A5" s="81" t="s">
        <v>24</v>
      </c>
      <c r="B5" s="81"/>
      <c r="C5" s="82"/>
      <c r="D5" s="37"/>
      <c r="E5" s="37"/>
      <c r="F5" s="7"/>
      <c r="G5" s="8">
        <v>3</v>
      </c>
      <c r="H5" s="40">
        <v>1</v>
      </c>
      <c r="I5" s="9">
        <v>4</v>
      </c>
      <c r="J5" s="10"/>
      <c r="K5" s="11"/>
      <c r="L5" s="11"/>
    </row>
    <row r="6" spans="1:12" s="12" customFormat="1" ht="29.25" customHeight="1" thickBot="1" x14ac:dyDescent="0.3">
      <c r="A6" s="73" t="s">
        <v>25</v>
      </c>
      <c r="B6" s="48" t="s">
        <v>26</v>
      </c>
      <c r="C6" s="38" t="s">
        <v>10</v>
      </c>
      <c r="D6" s="61">
        <v>431.5</v>
      </c>
      <c r="E6" s="62">
        <v>431.5</v>
      </c>
      <c r="F6" s="47">
        <f t="shared" ref="F6:F13" si="0">E6*100/D6</f>
        <v>100</v>
      </c>
      <c r="G6" s="42"/>
      <c r="H6" s="70">
        <v>60</v>
      </c>
      <c r="I6" s="44"/>
      <c r="J6" s="13">
        <v>150</v>
      </c>
      <c r="K6" s="13">
        <v>228</v>
      </c>
      <c r="L6" s="15">
        <f>K6*100/J6</f>
        <v>152</v>
      </c>
    </row>
    <row r="7" spans="1:12" s="12" customFormat="1" ht="128.25" customHeight="1" thickBot="1" x14ac:dyDescent="0.3">
      <c r="A7" s="74"/>
      <c r="B7" s="49" t="s">
        <v>33</v>
      </c>
      <c r="C7" s="38" t="s">
        <v>19</v>
      </c>
      <c r="D7" s="107">
        <v>100</v>
      </c>
      <c r="E7" s="108">
        <v>100</v>
      </c>
      <c r="F7" s="47">
        <f t="shared" si="0"/>
        <v>100</v>
      </c>
      <c r="G7" s="42"/>
      <c r="H7" s="71"/>
      <c r="I7" s="44"/>
      <c r="J7" s="13"/>
      <c r="K7" s="13"/>
      <c r="L7" s="15"/>
    </row>
    <row r="8" spans="1:12" s="12" customFormat="1" ht="45.75" customHeight="1" thickBot="1" x14ac:dyDescent="0.3">
      <c r="A8" s="74"/>
      <c r="B8" s="50" t="s">
        <v>27</v>
      </c>
      <c r="C8" s="52" t="s">
        <v>11</v>
      </c>
      <c r="D8" s="107">
        <v>170</v>
      </c>
      <c r="E8" s="108">
        <v>170</v>
      </c>
      <c r="F8" s="47">
        <f t="shared" si="0"/>
        <v>100</v>
      </c>
      <c r="G8" s="43"/>
      <c r="H8" s="71"/>
      <c r="I8" s="45"/>
      <c r="J8" s="13">
        <v>525</v>
      </c>
      <c r="K8" s="13">
        <v>557</v>
      </c>
      <c r="L8" s="15">
        <f>K8*100/J8</f>
        <v>106.0952380952381</v>
      </c>
    </row>
    <row r="9" spans="1:12" s="12" customFormat="1" ht="30" customHeight="1" thickBot="1" x14ac:dyDescent="0.3">
      <c r="A9" s="74"/>
      <c r="B9" s="48" t="s">
        <v>28</v>
      </c>
      <c r="C9" s="52" t="s">
        <v>19</v>
      </c>
      <c r="D9" s="107">
        <v>100</v>
      </c>
      <c r="E9" s="108">
        <v>100</v>
      </c>
      <c r="F9" s="47">
        <f t="shared" si="0"/>
        <v>100</v>
      </c>
      <c r="G9" s="43"/>
      <c r="H9" s="71"/>
      <c r="I9" s="45"/>
      <c r="J9" s="13">
        <v>24</v>
      </c>
      <c r="K9" s="13">
        <v>49.2</v>
      </c>
      <c r="L9" s="15">
        <f>K9*100/J9</f>
        <v>205</v>
      </c>
    </row>
    <row r="10" spans="1:12" s="12" customFormat="1" ht="41.25" customHeight="1" thickBot="1" x14ac:dyDescent="0.3">
      <c r="A10" s="74"/>
      <c r="B10" s="51" t="s">
        <v>29</v>
      </c>
      <c r="C10" s="52" t="s">
        <v>11</v>
      </c>
      <c r="D10" s="107">
        <v>95</v>
      </c>
      <c r="E10" s="108">
        <v>95</v>
      </c>
      <c r="F10" s="47">
        <f t="shared" si="0"/>
        <v>100</v>
      </c>
      <c r="G10" s="43"/>
      <c r="H10" s="71"/>
      <c r="I10" s="45"/>
      <c r="J10" s="13">
        <v>720</v>
      </c>
      <c r="K10" s="13">
        <v>958</v>
      </c>
      <c r="L10" s="15">
        <f>K10*100/J10</f>
        <v>133.05555555555554</v>
      </c>
    </row>
    <row r="11" spans="1:12" s="12" customFormat="1" ht="53.25" customHeight="1" thickBot="1" x14ac:dyDescent="0.3">
      <c r="A11" s="74"/>
      <c r="B11" s="51" t="s">
        <v>30</v>
      </c>
      <c r="C11" s="52" t="s">
        <v>19</v>
      </c>
      <c r="D11" s="107">
        <v>100</v>
      </c>
      <c r="E11" s="108">
        <v>100</v>
      </c>
      <c r="F11" s="47">
        <f t="shared" si="0"/>
        <v>100</v>
      </c>
      <c r="G11" s="43"/>
      <c r="H11" s="71"/>
      <c r="I11" s="46"/>
      <c r="J11" s="13"/>
      <c r="K11" s="13"/>
      <c r="L11" s="15"/>
    </row>
    <row r="12" spans="1:12" s="12" customFormat="1" ht="33" customHeight="1" thickBot="1" x14ac:dyDescent="0.3">
      <c r="A12" s="74"/>
      <c r="B12" s="51" t="s">
        <v>31</v>
      </c>
      <c r="C12" s="52" t="s">
        <v>11</v>
      </c>
      <c r="D12" s="107">
        <v>3480</v>
      </c>
      <c r="E12" s="108">
        <v>3480</v>
      </c>
      <c r="F12" s="47">
        <f t="shared" si="0"/>
        <v>100</v>
      </c>
      <c r="G12" s="43"/>
      <c r="H12" s="71"/>
      <c r="I12" s="46"/>
      <c r="J12" s="13"/>
      <c r="K12" s="13"/>
      <c r="L12" s="15"/>
    </row>
    <row r="13" spans="1:12" s="12" customFormat="1" ht="38.25" customHeight="1" thickBot="1" x14ac:dyDescent="0.3">
      <c r="A13" s="74"/>
      <c r="B13" s="51" t="s">
        <v>32</v>
      </c>
      <c r="C13" s="52" t="s">
        <v>19</v>
      </c>
      <c r="D13" s="107">
        <v>100</v>
      </c>
      <c r="E13" s="108">
        <v>100</v>
      </c>
      <c r="F13" s="36">
        <f t="shared" si="0"/>
        <v>100</v>
      </c>
      <c r="G13" s="43"/>
      <c r="H13" s="71"/>
      <c r="I13" s="46"/>
      <c r="J13" s="13">
        <v>0</v>
      </c>
      <c r="K13" s="13">
        <v>0</v>
      </c>
      <c r="L13" s="15" t="s">
        <v>14</v>
      </c>
    </row>
    <row r="14" spans="1:12" s="12" customFormat="1" ht="18" customHeight="1" x14ac:dyDescent="0.25">
      <c r="A14" s="74"/>
      <c r="B14" s="54" t="s">
        <v>12</v>
      </c>
      <c r="C14" s="52" t="s">
        <v>13</v>
      </c>
      <c r="D14" s="38">
        <v>0</v>
      </c>
      <c r="E14" s="38">
        <v>0</v>
      </c>
      <c r="F14" s="36">
        <v>100</v>
      </c>
      <c r="G14" s="43"/>
      <c r="H14" s="72"/>
      <c r="I14" s="17"/>
      <c r="J14" s="18"/>
      <c r="K14" s="13"/>
      <c r="L14" s="15"/>
    </row>
    <row r="15" spans="1:12" s="12" customFormat="1" ht="42" customHeight="1" x14ac:dyDescent="0.25">
      <c r="A15" s="60">
        <v>2</v>
      </c>
      <c r="B15" s="55" t="s">
        <v>34</v>
      </c>
      <c r="C15" s="53" t="s">
        <v>15</v>
      </c>
      <c r="D15" s="26" t="s">
        <v>14</v>
      </c>
      <c r="E15" s="26" t="s">
        <v>14</v>
      </c>
      <c r="F15" s="25" t="s">
        <v>14</v>
      </c>
      <c r="G15" s="25"/>
      <c r="H15" s="41">
        <v>10</v>
      </c>
      <c r="I15" s="17"/>
      <c r="J15" s="18"/>
      <c r="K15" s="13"/>
      <c r="L15" s="15"/>
    </row>
    <row r="16" spans="1:12" s="12" customFormat="1" ht="42" customHeight="1" x14ac:dyDescent="0.25">
      <c r="A16" s="60" t="s">
        <v>35</v>
      </c>
      <c r="B16" s="55" t="s">
        <v>36</v>
      </c>
      <c r="C16" s="5" t="s">
        <v>15</v>
      </c>
      <c r="D16" s="25" t="s">
        <v>14</v>
      </c>
      <c r="E16" s="25" t="s">
        <v>14</v>
      </c>
      <c r="F16" s="25" t="s">
        <v>14</v>
      </c>
      <c r="G16" s="25"/>
      <c r="H16" s="28">
        <v>10</v>
      </c>
      <c r="I16" s="17"/>
      <c r="J16" s="18"/>
      <c r="K16" s="13"/>
      <c r="L16" s="15"/>
    </row>
    <row r="17" spans="1:12" s="12" customFormat="1" ht="42" customHeight="1" x14ac:dyDescent="0.25">
      <c r="A17" s="60" t="s">
        <v>37</v>
      </c>
      <c r="B17" s="55" t="s">
        <v>38</v>
      </c>
      <c r="C17" s="5" t="s">
        <v>15</v>
      </c>
      <c r="D17" s="25" t="s">
        <v>14</v>
      </c>
      <c r="E17" s="25" t="s">
        <v>14</v>
      </c>
      <c r="F17" s="25" t="s">
        <v>14</v>
      </c>
      <c r="G17" s="25"/>
      <c r="H17" s="27">
        <v>10</v>
      </c>
      <c r="I17" s="17"/>
      <c r="J17" s="18"/>
      <c r="K17" s="13"/>
      <c r="L17" s="15"/>
    </row>
    <row r="18" spans="1:12" s="12" customFormat="1" ht="42" customHeight="1" thickBot="1" x14ac:dyDescent="0.3">
      <c r="A18" s="60" t="s">
        <v>39</v>
      </c>
      <c r="B18" s="55" t="s">
        <v>40</v>
      </c>
      <c r="C18" s="5" t="s">
        <v>15</v>
      </c>
      <c r="D18" s="25" t="s">
        <v>14</v>
      </c>
      <c r="E18" s="25" t="s">
        <v>14</v>
      </c>
      <c r="F18" s="25" t="s">
        <v>14</v>
      </c>
      <c r="G18" s="25"/>
      <c r="H18" s="27">
        <v>10</v>
      </c>
      <c r="I18" s="17"/>
      <c r="J18" s="18"/>
      <c r="K18" s="13"/>
      <c r="L18" s="15"/>
    </row>
    <row r="19" spans="1:12" s="12" customFormat="1" ht="17.25" customHeight="1" thickBot="1" x14ac:dyDescent="0.3">
      <c r="A19" s="83" t="s">
        <v>41</v>
      </c>
      <c r="B19" s="84"/>
      <c r="C19" s="69"/>
      <c r="D19" s="69"/>
      <c r="E19" s="69"/>
      <c r="F19" s="85"/>
      <c r="G19" s="29"/>
      <c r="H19" s="30">
        <v>100</v>
      </c>
      <c r="I19" s="19"/>
      <c r="J19" s="10"/>
      <c r="K19" s="11"/>
      <c r="L19" s="15"/>
    </row>
    <row r="20" spans="1:12" s="12" customFormat="1" ht="17.25" customHeight="1" thickBot="1" x14ac:dyDescent="0.3">
      <c r="A20" s="86" t="s">
        <v>16</v>
      </c>
      <c r="B20" s="87"/>
      <c r="C20" s="87"/>
      <c r="D20" s="39"/>
      <c r="E20" s="39"/>
      <c r="F20" s="56"/>
      <c r="G20" s="33">
        <v>2</v>
      </c>
      <c r="H20" s="34">
        <v>2</v>
      </c>
      <c r="I20" s="20">
        <v>1</v>
      </c>
      <c r="J20" s="21"/>
      <c r="K20" s="22"/>
      <c r="L20" s="16"/>
    </row>
    <row r="21" spans="1:12" s="12" customFormat="1" ht="40.5" customHeight="1" thickBot="1" x14ac:dyDescent="0.3">
      <c r="A21" s="75">
        <v>1</v>
      </c>
      <c r="B21" s="57" t="s">
        <v>26</v>
      </c>
      <c r="C21" s="58" t="s">
        <v>10</v>
      </c>
      <c r="D21" s="63">
        <v>1500</v>
      </c>
      <c r="E21" s="64" t="s">
        <v>51</v>
      </c>
      <c r="F21" s="25" t="e">
        <f t="shared" ref="F21:F27" si="1">E21*100/D21</f>
        <v>#VALUE!</v>
      </c>
      <c r="G21" s="25" t="e">
        <f>F21*10/100</f>
        <v>#VALUE!</v>
      </c>
      <c r="H21" s="65">
        <v>60</v>
      </c>
      <c r="I21" s="15"/>
      <c r="J21" s="13">
        <f>130+530+510</f>
        <v>1170</v>
      </c>
      <c r="K21" s="13">
        <f>138.22+509.03+751.25</f>
        <v>1398.5</v>
      </c>
      <c r="L21" s="15">
        <f>K21*100/J21</f>
        <v>119.52991452991454</v>
      </c>
    </row>
    <row r="22" spans="1:12" s="12" customFormat="1" ht="59.25" customHeight="1" thickBot="1" x14ac:dyDescent="0.3">
      <c r="A22" s="76"/>
      <c r="B22" s="57" t="s">
        <v>42</v>
      </c>
      <c r="C22" s="58" t="s">
        <v>11</v>
      </c>
      <c r="D22" s="109">
        <v>330</v>
      </c>
      <c r="E22" s="110">
        <v>363</v>
      </c>
      <c r="F22" s="25">
        <f t="shared" si="1"/>
        <v>110</v>
      </c>
      <c r="G22" s="25">
        <f>F22*10/100</f>
        <v>11</v>
      </c>
      <c r="H22" s="66"/>
      <c r="I22" s="15"/>
      <c r="J22" s="13">
        <f>63+51+51</f>
        <v>165</v>
      </c>
      <c r="K22" s="13">
        <f>121+28+111+43+136+51</f>
        <v>490</v>
      </c>
      <c r="L22" s="15">
        <f>K22*100/J22</f>
        <v>296.969696969697</v>
      </c>
    </row>
    <row r="23" spans="1:12" s="12" customFormat="1" ht="58.5" customHeight="1" thickBot="1" x14ac:dyDescent="0.3">
      <c r="A23" s="76"/>
      <c r="B23" s="57" t="s">
        <v>43</v>
      </c>
      <c r="C23" s="38" t="s">
        <v>11</v>
      </c>
      <c r="D23" s="107">
        <v>190</v>
      </c>
      <c r="E23" s="108">
        <v>232</v>
      </c>
      <c r="F23" s="25">
        <f t="shared" si="1"/>
        <v>122.10526315789474</v>
      </c>
      <c r="G23" s="25">
        <f>F23*10/100</f>
        <v>12.210526315789474</v>
      </c>
      <c r="H23" s="66"/>
      <c r="I23" s="15"/>
      <c r="J23" s="13">
        <f>56+57+43</f>
        <v>156</v>
      </c>
      <c r="K23" s="13">
        <f>30+35+43</f>
        <v>108</v>
      </c>
      <c r="L23" s="15">
        <f>K23*100/J23</f>
        <v>69.230769230769226</v>
      </c>
    </row>
    <row r="24" spans="1:12" s="12" customFormat="1" ht="40.5" customHeight="1" thickBot="1" x14ac:dyDescent="0.3">
      <c r="A24" s="76"/>
      <c r="B24" s="57" t="s">
        <v>44</v>
      </c>
      <c r="C24" s="38" t="s">
        <v>11</v>
      </c>
      <c r="D24" s="107">
        <v>650</v>
      </c>
      <c r="E24" s="108">
        <v>655</v>
      </c>
      <c r="F24" s="25">
        <f t="shared" si="1"/>
        <v>100.76923076923077</v>
      </c>
      <c r="G24" s="25">
        <f>F24*10/100</f>
        <v>10.076923076923077</v>
      </c>
      <c r="H24" s="66"/>
      <c r="I24" s="15"/>
      <c r="J24" s="13">
        <f>320+95+95</f>
        <v>510</v>
      </c>
      <c r="K24" s="13">
        <f>332+126+678</f>
        <v>1136</v>
      </c>
      <c r="L24" s="15">
        <f>K24*100/J24</f>
        <v>222.74509803921569</v>
      </c>
    </row>
    <row r="25" spans="1:12" s="12" customFormat="1" ht="40.5" customHeight="1" thickBot="1" x14ac:dyDescent="0.3">
      <c r="A25" s="76"/>
      <c r="B25" s="57" t="s">
        <v>45</v>
      </c>
      <c r="C25" s="38" t="s">
        <v>11</v>
      </c>
      <c r="D25" s="107">
        <v>125</v>
      </c>
      <c r="E25" s="108">
        <v>131</v>
      </c>
      <c r="F25" s="25">
        <f t="shared" si="1"/>
        <v>104.8</v>
      </c>
      <c r="G25" s="25" t="s">
        <v>14</v>
      </c>
      <c r="H25" s="66"/>
      <c r="I25" s="16"/>
      <c r="J25" s="13">
        <v>0</v>
      </c>
      <c r="K25" s="13">
        <v>0</v>
      </c>
      <c r="L25" s="15" t="s">
        <v>14</v>
      </c>
    </row>
    <row r="26" spans="1:12" s="12" customFormat="1" ht="40.5" customHeight="1" thickBot="1" x14ac:dyDescent="0.3">
      <c r="A26" s="76"/>
      <c r="B26" s="57" t="s">
        <v>46</v>
      </c>
      <c r="C26" s="38" t="s">
        <v>11</v>
      </c>
      <c r="D26" s="107">
        <v>200</v>
      </c>
      <c r="E26" s="108">
        <v>291</v>
      </c>
      <c r="F26" s="25">
        <f t="shared" si="1"/>
        <v>145.5</v>
      </c>
      <c r="G26" s="25"/>
      <c r="H26" s="66"/>
      <c r="I26" s="17"/>
      <c r="J26" s="18"/>
      <c r="K26" s="13"/>
      <c r="L26" s="15"/>
    </row>
    <row r="27" spans="1:12" s="12" customFormat="1" ht="40.5" customHeight="1" thickBot="1" x14ac:dyDescent="0.3">
      <c r="A27" s="76"/>
      <c r="B27" s="57" t="s">
        <v>47</v>
      </c>
      <c r="C27" s="38" t="s">
        <v>11</v>
      </c>
      <c r="D27" s="107">
        <v>380</v>
      </c>
      <c r="E27" s="108">
        <v>383</v>
      </c>
      <c r="F27" s="25">
        <f t="shared" si="1"/>
        <v>100.78947368421052</v>
      </c>
      <c r="G27" s="25"/>
      <c r="H27" s="66"/>
      <c r="I27" s="17"/>
      <c r="J27" s="18"/>
      <c r="K27" s="13"/>
      <c r="L27" s="15"/>
    </row>
    <row r="28" spans="1:12" s="12" customFormat="1" ht="40.5" customHeight="1" thickBot="1" x14ac:dyDescent="0.3">
      <c r="A28" s="77"/>
      <c r="B28" s="57" t="s">
        <v>48</v>
      </c>
      <c r="C28" s="38" t="s">
        <v>13</v>
      </c>
      <c r="D28" s="107">
        <v>0</v>
      </c>
      <c r="E28" s="108">
        <v>0</v>
      </c>
      <c r="F28" s="25">
        <v>100</v>
      </c>
      <c r="G28" s="25"/>
      <c r="H28" s="67"/>
      <c r="I28" s="17"/>
      <c r="J28" s="18"/>
      <c r="K28" s="13"/>
      <c r="L28" s="15"/>
    </row>
    <row r="29" spans="1:12" s="12" customFormat="1" ht="40.5" customHeight="1" x14ac:dyDescent="0.25">
      <c r="A29" s="60">
        <v>2</v>
      </c>
      <c r="B29" s="55" t="s">
        <v>34</v>
      </c>
      <c r="C29" s="53" t="s">
        <v>15</v>
      </c>
      <c r="D29" s="26" t="s">
        <v>14</v>
      </c>
      <c r="E29" s="26" t="s">
        <v>14</v>
      </c>
      <c r="F29" s="25" t="s">
        <v>14</v>
      </c>
      <c r="G29" s="25"/>
      <c r="H29" s="41">
        <v>10</v>
      </c>
      <c r="I29" s="17"/>
      <c r="J29" s="18"/>
      <c r="K29" s="13"/>
      <c r="L29" s="15"/>
    </row>
    <row r="30" spans="1:12" s="12" customFormat="1" ht="40.5" customHeight="1" x14ac:dyDescent="0.25">
      <c r="A30" s="60" t="s">
        <v>35</v>
      </c>
      <c r="B30" s="55" t="s">
        <v>36</v>
      </c>
      <c r="C30" s="5" t="s">
        <v>15</v>
      </c>
      <c r="D30" s="25" t="s">
        <v>14</v>
      </c>
      <c r="E30" s="25" t="s">
        <v>14</v>
      </c>
      <c r="F30" s="25" t="s">
        <v>14</v>
      </c>
      <c r="G30" s="25"/>
      <c r="H30" s="28">
        <v>10</v>
      </c>
      <c r="I30" s="17"/>
      <c r="J30" s="18"/>
      <c r="K30" s="13"/>
      <c r="L30" s="15"/>
    </row>
    <row r="31" spans="1:12" s="12" customFormat="1" ht="40.5" customHeight="1" x14ac:dyDescent="0.25">
      <c r="A31" s="60" t="s">
        <v>37</v>
      </c>
      <c r="B31" s="55" t="s">
        <v>38</v>
      </c>
      <c r="C31" s="5" t="s">
        <v>15</v>
      </c>
      <c r="D31" s="25" t="s">
        <v>14</v>
      </c>
      <c r="E31" s="25" t="s">
        <v>14</v>
      </c>
      <c r="F31" s="25" t="s">
        <v>14</v>
      </c>
      <c r="G31" s="25"/>
      <c r="H31" s="27">
        <v>10</v>
      </c>
      <c r="I31" s="17"/>
      <c r="J31" s="18"/>
      <c r="K31" s="13"/>
      <c r="L31" s="15"/>
    </row>
    <row r="32" spans="1:12" s="12" customFormat="1" ht="40.5" customHeight="1" thickBot="1" x14ac:dyDescent="0.3">
      <c r="A32" s="60" t="s">
        <v>39</v>
      </c>
      <c r="B32" s="55" t="s">
        <v>40</v>
      </c>
      <c r="C32" s="5" t="s">
        <v>15</v>
      </c>
      <c r="D32" s="25" t="s">
        <v>14</v>
      </c>
      <c r="E32" s="25" t="s">
        <v>14</v>
      </c>
      <c r="F32" s="25" t="s">
        <v>14</v>
      </c>
      <c r="G32" s="25"/>
      <c r="H32" s="27">
        <v>10</v>
      </c>
      <c r="I32" s="17"/>
      <c r="J32" s="18"/>
      <c r="K32" s="13"/>
      <c r="L32" s="15"/>
    </row>
    <row r="33" spans="1:12" s="12" customFormat="1" ht="17.25" customHeight="1" thickBot="1" x14ac:dyDescent="0.3">
      <c r="A33" s="68" t="s">
        <v>41</v>
      </c>
      <c r="B33" s="69"/>
      <c r="C33" s="35"/>
      <c r="D33" s="31"/>
      <c r="E33" s="31"/>
      <c r="F33" s="32"/>
      <c r="G33" s="29" t="e">
        <f>SUM(G21:G25)</f>
        <v>#VALUE!</v>
      </c>
      <c r="H33" s="30">
        <v>100</v>
      </c>
      <c r="I33" s="19"/>
      <c r="J33" s="10"/>
      <c r="K33" s="11"/>
      <c r="L33" s="15"/>
    </row>
    <row r="34" spans="1:12" s="12" customFormat="1" ht="17.25" customHeight="1" thickBot="1" x14ac:dyDescent="0.3">
      <c r="A34" s="78" t="s">
        <v>17</v>
      </c>
      <c r="B34" s="79"/>
      <c r="C34" s="80"/>
      <c r="D34" s="39"/>
      <c r="E34" s="39"/>
      <c r="F34" s="56"/>
      <c r="G34" s="33">
        <v>1</v>
      </c>
      <c r="H34" s="34">
        <v>3</v>
      </c>
      <c r="I34" s="20">
        <v>3</v>
      </c>
      <c r="J34" s="21"/>
      <c r="K34" s="22"/>
      <c r="L34" s="16"/>
    </row>
    <row r="35" spans="1:12" s="12" customFormat="1" ht="33" customHeight="1" thickBot="1" x14ac:dyDescent="0.3">
      <c r="A35" s="73">
        <v>1</v>
      </c>
      <c r="B35" s="59" t="s">
        <v>26</v>
      </c>
      <c r="C35" s="6" t="s">
        <v>18</v>
      </c>
      <c r="D35" s="61">
        <v>243.42</v>
      </c>
      <c r="E35" s="62">
        <v>243.42</v>
      </c>
      <c r="F35" s="25">
        <f>E35*100/D35</f>
        <v>100</v>
      </c>
      <c r="G35" s="25">
        <f>F35*10/100</f>
        <v>10</v>
      </c>
      <c r="H35" s="65">
        <v>60</v>
      </c>
      <c r="I35" s="15"/>
      <c r="J35" s="13">
        <v>330</v>
      </c>
      <c r="K35" s="13">
        <v>600</v>
      </c>
      <c r="L35" s="15">
        <f>K35*100/J35</f>
        <v>181.81818181818181</v>
      </c>
    </row>
    <row r="36" spans="1:12" s="12" customFormat="1" ht="51.75" customHeight="1" thickBot="1" x14ac:dyDescent="0.3">
      <c r="A36" s="74"/>
      <c r="B36" s="59" t="s">
        <v>21</v>
      </c>
      <c r="C36" s="6" t="s">
        <v>19</v>
      </c>
      <c r="D36" s="111">
        <v>100</v>
      </c>
      <c r="E36" s="112">
        <v>100</v>
      </c>
      <c r="F36" s="25">
        <f>E36*100/D36</f>
        <v>100</v>
      </c>
      <c r="G36" s="25">
        <f>F36*10/100</f>
        <v>10</v>
      </c>
      <c r="H36" s="66"/>
      <c r="I36" s="15"/>
      <c r="J36" s="13"/>
      <c r="K36" s="13"/>
      <c r="L36" s="15">
        <f>K36*100/10</f>
        <v>0</v>
      </c>
    </row>
    <row r="37" spans="1:12" s="12" customFormat="1" ht="26.25" customHeight="1" thickBot="1" x14ac:dyDescent="0.3">
      <c r="A37" s="74"/>
      <c r="B37" s="14" t="s">
        <v>20</v>
      </c>
      <c r="C37" s="6" t="s">
        <v>11</v>
      </c>
      <c r="D37" s="107">
        <v>102</v>
      </c>
      <c r="E37" s="108">
        <v>102</v>
      </c>
      <c r="F37" s="25">
        <f>E37*100/D37</f>
        <v>100</v>
      </c>
      <c r="G37" s="25">
        <f>F37*10/100</f>
        <v>10</v>
      </c>
      <c r="H37" s="66"/>
      <c r="I37" s="15"/>
      <c r="J37" s="13"/>
      <c r="K37" s="13"/>
      <c r="L37" s="15"/>
    </row>
    <row r="38" spans="1:12" s="12" customFormat="1" ht="32.25" customHeight="1" x14ac:dyDescent="0.25">
      <c r="A38" s="88"/>
      <c r="B38" s="14" t="s">
        <v>12</v>
      </c>
      <c r="C38" s="6" t="s">
        <v>13</v>
      </c>
      <c r="D38" s="6">
        <v>0</v>
      </c>
      <c r="E38" s="6">
        <v>0</v>
      </c>
      <c r="F38" s="25">
        <v>100</v>
      </c>
      <c r="G38" s="25" t="s">
        <v>14</v>
      </c>
      <c r="H38" s="67"/>
      <c r="I38" s="15"/>
      <c r="J38" s="13">
        <v>0</v>
      </c>
      <c r="K38" s="13">
        <v>0</v>
      </c>
      <c r="L38" s="15" t="s">
        <v>14</v>
      </c>
    </row>
    <row r="39" spans="1:12" s="12" customFormat="1" ht="40.5" customHeight="1" x14ac:dyDescent="0.25">
      <c r="A39" s="60">
        <v>2</v>
      </c>
      <c r="B39" s="55" t="s">
        <v>34</v>
      </c>
      <c r="C39" s="53" t="s">
        <v>15</v>
      </c>
      <c r="D39" s="26" t="s">
        <v>14</v>
      </c>
      <c r="E39" s="26" t="s">
        <v>14</v>
      </c>
      <c r="F39" s="25" t="s">
        <v>14</v>
      </c>
      <c r="G39" s="25"/>
      <c r="H39" s="41">
        <v>10</v>
      </c>
      <c r="I39" s="15"/>
      <c r="J39" s="13"/>
      <c r="K39" s="13"/>
      <c r="L39" s="15"/>
    </row>
    <row r="40" spans="1:12" s="12" customFormat="1" ht="40.5" customHeight="1" x14ac:dyDescent="0.25">
      <c r="A40" s="60" t="s">
        <v>35</v>
      </c>
      <c r="B40" s="55" t="s">
        <v>36</v>
      </c>
      <c r="C40" s="5" t="s">
        <v>15</v>
      </c>
      <c r="D40" s="25" t="s">
        <v>14</v>
      </c>
      <c r="E40" s="25" t="s">
        <v>14</v>
      </c>
      <c r="F40" s="25" t="s">
        <v>14</v>
      </c>
      <c r="G40" s="25"/>
      <c r="H40" s="28">
        <v>10</v>
      </c>
      <c r="I40" s="15"/>
      <c r="J40" s="13"/>
      <c r="K40" s="13"/>
      <c r="L40" s="15"/>
    </row>
    <row r="41" spans="1:12" s="12" customFormat="1" ht="40.5" customHeight="1" x14ac:dyDescent="0.25">
      <c r="A41" s="60" t="s">
        <v>37</v>
      </c>
      <c r="B41" s="55" t="s">
        <v>38</v>
      </c>
      <c r="C41" s="5" t="s">
        <v>15</v>
      </c>
      <c r="D41" s="25" t="s">
        <v>14</v>
      </c>
      <c r="E41" s="25" t="s">
        <v>14</v>
      </c>
      <c r="F41" s="25" t="s">
        <v>14</v>
      </c>
      <c r="G41" s="25"/>
      <c r="H41" s="27">
        <v>10</v>
      </c>
      <c r="I41" s="15"/>
      <c r="J41" s="13"/>
      <c r="K41" s="13"/>
      <c r="L41" s="15"/>
    </row>
    <row r="42" spans="1:12" s="12" customFormat="1" ht="40.5" customHeight="1" thickBot="1" x14ac:dyDescent="0.3">
      <c r="A42" s="60" t="s">
        <v>39</v>
      </c>
      <c r="B42" s="55" t="s">
        <v>40</v>
      </c>
      <c r="C42" s="5" t="s">
        <v>15</v>
      </c>
      <c r="D42" s="25" t="s">
        <v>14</v>
      </c>
      <c r="E42" s="25" t="s">
        <v>14</v>
      </c>
      <c r="F42" s="25" t="s">
        <v>14</v>
      </c>
      <c r="G42" s="25"/>
      <c r="H42" s="27">
        <v>10</v>
      </c>
      <c r="I42" s="15"/>
      <c r="J42" s="13"/>
      <c r="K42" s="13"/>
      <c r="L42" s="15"/>
    </row>
    <row r="43" spans="1:12" s="12" customFormat="1" ht="17.25" customHeight="1" thickBot="1" x14ac:dyDescent="0.3">
      <c r="A43" s="68" t="s">
        <v>41</v>
      </c>
      <c r="B43" s="69"/>
      <c r="C43" s="35"/>
      <c r="D43" s="31"/>
      <c r="E43" s="31"/>
      <c r="F43" s="32"/>
      <c r="G43" s="29">
        <f>SUM(G35:G38)</f>
        <v>30</v>
      </c>
      <c r="H43" s="30">
        <v>100</v>
      </c>
      <c r="I43" s="19"/>
      <c r="J43" s="10"/>
      <c r="K43" s="11"/>
      <c r="L43" s="15"/>
    </row>
  </sheetData>
  <mergeCells count="22">
    <mergeCell ref="A1:L1"/>
    <mergeCell ref="A2:L2"/>
    <mergeCell ref="A3:A4"/>
    <mergeCell ref="B3:B4"/>
    <mergeCell ref="C3:C4"/>
    <mergeCell ref="D3:E3"/>
    <mergeCell ref="F3:F4"/>
    <mergeCell ref="G3:I3"/>
    <mergeCell ref="J3:K3"/>
    <mergeCell ref="L3:L4"/>
    <mergeCell ref="A5:C5"/>
    <mergeCell ref="A19:F19"/>
    <mergeCell ref="A20:C20"/>
    <mergeCell ref="A33:B33"/>
    <mergeCell ref="A35:A38"/>
    <mergeCell ref="H35:H38"/>
    <mergeCell ref="A43:B43"/>
    <mergeCell ref="H6:H14"/>
    <mergeCell ref="A6:A14"/>
    <mergeCell ref="H21:H28"/>
    <mergeCell ref="A21:A28"/>
    <mergeCell ref="A34:C3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2012-полн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MalyshevaNI</dc:creator>
  <cp:lastModifiedBy>Анатолий Н. Щеблыкин</cp:lastModifiedBy>
  <cp:lastPrinted>2013-07-23T09:34:23Z</cp:lastPrinted>
  <dcterms:created xsi:type="dcterms:W3CDTF">2013-07-22T13:01:52Z</dcterms:created>
  <dcterms:modified xsi:type="dcterms:W3CDTF">2017-10-16T11:30:16Z</dcterms:modified>
</cp:coreProperties>
</file>