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16\"/>
    </mc:Choice>
  </mc:AlternateContent>
  <bookViews>
    <workbookView xWindow="120" yWindow="30" windowWidth="19095" windowHeight="12015"/>
  </bookViews>
  <sheets>
    <sheet name="2012-полн" sheetId="1" r:id="rId1"/>
  </sheets>
  <calcPr calcId="152511"/>
</workbook>
</file>

<file path=xl/calcChain.xml><?xml version="1.0" encoding="utf-8"?>
<calcChain xmlns="http://schemas.openxmlformats.org/spreadsheetml/2006/main">
  <c r="F37" i="1" l="1"/>
  <c r="F10" i="1" l="1"/>
  <c r="F9" i="1"/>
  <c r="F8" i="1"/>
  <c r="F6" i="1"/>
  <c r="F28" i="1" l="1"/>
  <c r="F27" i="1"/>
  <c r="F47" i="1"/>
  <c r="F25" i="1"/>
  <c r="F24" i="1"/>
  <c r="G24" i="1" l="1"/>
  <c r="G37" i="1"/>
  <c r="G47" i="1"/>
  <c r="L49" i="1"/>
  <c r="F49" i="1"/>
  <c r="G49" i="1" s="1"/>
  <c r="L48" i="1"/>
  <c r="F48" i="1"/>
  <c r="G48" i="1" s="1"/>
  <c r="L47" i="1"/>
  <c r="F38" i="1"/>
  <c r="G38" i="1" s="1"/>
  <c r="L37" i="1"/>
  <c r="L36" i="1"/>
  <c r="F36" i="1"/>
  <c r="G36" i="1" s="1"/>
  <c r="K24" i="1"/>
  <c r="J24" i="1"/>
  <c r="K23" i="1"/>
  <c r="J23" i="1"/>
  <c r="F23" i="1"/>
  <c r="G23" i="1" s="1"/>
  <c r="K22" i="1"/>
  <c r="J22" i="1"/>
  <c r="F22" i="1"/>
  <c r="G22" i="1" s="1"/>
  <c r="K21" i="1"/>
  <c r="J21" i="1"/>
  <c r="F21" i="1"/>
  <c r="G21" i="1" s="1"/>
  <c r="L10" i="1"/>
  <c r="G10" i="1"/>
  <c r="L9" i="1"/>
  <c r="G9" i="1"/>
  <c r="L8" i="1"/>
  <c r="L6" i="1"/>
  <c r="G6" i="1"/>
  <c r="L24" i="1" l="1"/>
  <c r="L22" i="1"/>
  <c r="L23" i="1"/>
  <c r="L21" i="1"/>
  <c r="G56" i="1"/>
  <c r="G45" i="1"/>
  <c r="G34" i="1"/>
  <c r="G8" i="1"/>
  <c r="G19" i="1" s="1"/>
</calcChain>
</file>

<file path=xl/sharedStrings.xml><?xml version="1.0" encoding="utf-8"?>
<sst xmlns="http://schemas.openxmlformats.org/spreadsheetml/2006/main" count="185" uniqueCount="50">
  <si>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</si>
  <si>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</si>
  <si>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</si>
  <si>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</si>
  <si>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</si>
  <si>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</si>
  <si>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</si>
  <si>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</si>
  <si>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</si>
  <si>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</si>
  <si>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КУ ВО"Управление земельных ресурсов"</t>
  </si>
  <si>
    <t>Поступление неналоговых имущественных доходов в консолидированный бюджет по соответствующих кодам бюджетной классификации (от оказания платных услуг)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</si>
  <si>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</si>
  <si>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</si>
  <si>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</si>
  <si>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</si>
  <si>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</si>
  <si>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Отсутствие в учреждении задержек по выплатам заработной платы за счет средств областного бюджета и средств от оказания платных услуг и иной предпринимательской деятельности</t>
  </si>
  <si>
    <t>Участие учреждения в реализации целевых и ведомственных программ</t>
  </si>
  <si>
    <t xml:space="preserve">Отсутствие замечаний проверяющих органов по результатам проверок деятельности учреждения 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</si>
  <si>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</si>
  <si>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</si>
  <si>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</si>
  <si>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</si>
  <si>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</si>
  <si>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КУ ВО "Центр корпоративного развития"</t>
  </si>
  <si>
    <t>Количество объектов недвижимости, оформленных в собственность области</t>
  </si>
  <si>
    <t>Методическое обеспечение и организация мероприятий по представлению интересов Воронежской области в акционерных обществах, акции которых находятся в собственности области.</t>
  </si>
  <si>
    <t>Отсутствие замечаний Департамента по использованию имущества, находящегося в оперативном управлении учреждения</t>
  </si>
  <si>
    <t>Отсутствие замечаний по неэффективному использованию бюджетных средств учреждения</t>
  </si>
  <si>
    <t>Реализация права заключения договоров на установку и эксплуатацию рекламных конструкций согласно приказам Департамента</t>
  </si>
  <si>
    <t>Регистрация права собственности Воронежской области на объекты недвижимости, перехода права собственности, внесение изменений в сведения ЕГРП, погашения записей в ЕГРП (по служебным запискам департамента) на территории г. Воронеж и Воронежской области</t>
  </si>
  <si>
    <t>Выполнение работ по землеустройству: предпроектное обследование объектов землеустройства, подготовка и оформление материалов межевания, подготовка документов о межевании для постановки земельных участков на государственный учет</t>
  </si>
  <si>
    <t>Количество объектов областного уровня собственности, прошедших проверку на предмет эффективности использования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</si>
  <si>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области, КУ ВО «Управление земельных ресурсов», КУ ВО «Центр корпоративного развития»</t>
  </si>
  <si>
    <t>Подготовка проектов приказов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</si>
  <si>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</t>
  </si>
  <si>
    <t>Подготовка документов для проведения торгов в отношении  земельных участков сельскохозяйственного назначения</t>
  </si>
  <si>
    <t>Проведение выездных проверок использования земельных участков</t>
  </si>
  <si>
    <t>Топографо-геодезичесткая деятельность в отношении зданий, сооружений и земельных участков</t>
  </si>
  <si>
    <t>Проведение работ, связанных с использованием сведений, составляющих государственную тайну</t>
  </si>
  <si>
    <t>_</t>
  </si>
  <si>
    <t xml:space="preserve">   (в соответствии с методикой, утвержденной Приказом № 2349 от 28.12.2011г.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области")
</t>
  </si>
  <si>
    <t>Подготовка схем расположения земельных участков на кадастровом плане территории</t>
  </si>
  <si>
    <t>Регулирование рекламной деятельности, в том числе:</t>
  </si>
  <si>
    <t>Подготовка квитанций-уведомлений арендаторам с информацией о текущей задолженности по арендным платежам, сроках оплаты, размере годовой арендной платы</t>
  </si>
  <si>
    <t xml:space="preserve">Рейтинг по % исполнения плана 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</si>
  <si>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3 квартал 2016 года    </t>
  </si>
  <si>
    <t>3 кв 2016 года</t>
  </si>
  <si>
    <t>Количество земельных участков, выставленных через торги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</si>
</sst>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9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1" fillId="0" borderId="3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16" zoomScale="75" zoomScaleNormal="100" zoomScaleSheetLayoutView="75" workbookViewId="0">
      <selection activeCell="F21" sqref="F21:F28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5" width="8.7109375" style="1" customWidth="1"/>
    <col min="6" max="6" width="12.28515625" style="26" customWidth="1"/>
    <col min="7" max="7" width="13" style="26" hidden="1" customWidth="1"/>
    <col min="8" max="8" width="17.5703125" style="26" customWidth="1"/>
    <col min="9" max="9" width="16.140625" style="26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57.75" customHeight="1" thickBot="1" x14ac:dyDescent="0.3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" customHeight="1" thickBot="1" x14ac:dyDescent="0.3">
      <c r="A3" s="75" t="s">
        <v>0</v>
      </c>
      <c r="B3" s="77" t="s">
        <v>1</v>
      </c>
      <c r="C3" s="79" t="s">
        <v>2</v>
      </c>
      <c r="D3" s="81" t="s">
        <v>48</v>
      </c>
      <c r="E3" s="82"/>
      <c r="F3" s="83" t="s">
        <v>3</v>
      </c>
      <c r="G3" s="85" t="s">
        <v>4</v>
      </c>
      <c r="H3" s="86"/>
      <c r="I3" s="87"/>
      <c r="J3" s="88" t="s">
        <v>5</v>
      </c>
      <c r="K3" s="89"/>
      <c r="L3" s="90" t="s">
        <v>3</v>
      </c>
    </row>
    <row r="4" spans="1:12" ht="44.25" customHeight="1" thickBot="1" x14ac:dyDescent="0.3">
      <c r="A4" s="76"/>
      <c r="B4" s="78"/>
      <c r="C4" s="80"/>
      <c r="D4" s="29" t="s">
        <v>6</v>
      </c>
      <c r="E4" s="29" t="s">
        <v>7</v>
      </c>
      <c r="F4" s="84"/>
      <c r="G4" s="2" t="s">
        <v>8</v>
      </c>
      <c r="H4" s="3" t="s">
        <v>46</v>
      </c>
      <c r="I4" s="4" t="s">
        <v>9</v>
      </c>
      <c r="J4" s="5" t="s">
        <v>6</v>
      </c>
      <c r="K4" s="6" t="s">
        <v>7</v>
      </c>
      <c r="L4" s="91"/>
    </row>
    <row r="5" spans="1:12" s="13" customFormat="1" ht="17.25" customHeight="1" thickBot="1" x14ac:dyDescent="0.3">
      <c r="A5" s="70" t="s">
        <v>10</v>
      </c>
      <c r="B5" s="70"/>
      <c r="C5" s="70"/>
      <c r="D5" s="49"/>
      <c r="E5" s="49"/>
      <c r="F5" s="7"/>
      <c r="G5" s="8">
        <v>3</v>
      </c>
      <c r="H5" s="9">
        <v>1</v>
      </c>
      <c r="I5" s="10">
        <v>4</v>
      </c>
      <c r="J5" s="11"/>
      <c r="K5" s="12"/>
      <c r="L5" s="12"/>
    </row>
    <row r="6" spans="1:12" s="13" customFormat="1" ht="42" customHeight="1" thickBot="1" x14ac:dyDescent="0.3">
      <c r="A6" s="6">
        <v>1</v>
      </c>
      <c r="B6" s="15" t="s">
        <v>11</v>
      </c>
      <c r="C6" s="14" t="s">
        <v>12</v>
      </c>
      <c r="D6" s="57">
        <v>66.5</v>
      </c>
      <c r="E6" s="58">
        <v>66.5</v>
      </c>
      <c r="F6" s="59">
        <f>E6*100/D6</f>
        <v>100</v>
      </c>
      <c r="G6" s="33">
        <f>F6*10/100</f>
        <v>10</v>
      </c>
      <c r="H6" s="34">
        <v>10</v>
      </c>
      <c r="I6" s="16"/>
      <c r="J6" s="14">
        <v>150</v>
      </c>
      <c r="K6" s="14">
        <v>228</v>
      </c>
      <c r="L6" s="17">
        <f>K6*100/J6</f>
        <v>152</v>
      </c>
    </row>
    <row r="7" spans="1:12" s="13" customFormat="1" ht="98.25" customHeight="1" thickBot="1" x14ac:dyDescent="0.3">
      <c r="A7" s="6">
        <v>2</v>
      </c>
      <c r="B7" s="60" t="s">
        <v>35</v>
      </c>
      <c r="C7" s="28" t="s">
        <v>24</v>
      </c>
      <c r="D7" s="61">
        <v>100</v>
      </c>
      <c r="E7" s="62">
        <v>100</v>
      </c>
      <c r="F7" s="59">
        <v>100</v>
      </c>
      <c r="G7" s="33"/>
      <c r="H7" s="34">
        <v>10</v>
      </c>
      <c r="I7" s="16"/>
      <c r="J7" s="14"/>
      <c r="K7" s="14"/>
      <c r="L7" s="17"/>
    </row>
    <row r="8" spans="1:12" s="13" customFormat="1" ht="54.75" customHeight="1" thickBot="1" x14ac:dyDescent="0.3">
      <c r="A8" s="6">
        <v>3</v>
      </c>
      <c r="B8" s="15" t="s">
        <v>36</v>
      </c>
      <c r="C8" s="14" t="s">
        <v>24</v>
      </c>
      <c r="D8" s="61">
        <v>100</v>
      </c>
      <c r="E8" s="62">
        <v>100</v>
      </c>
      <c r="F8" s="59">
        <f>F7*100/D8</f>
        <v>100</v>
      </c>
      <c r="G8" s="32">
        <f>F8*10/100</f>
        <v>10</v>
      </c>
      <c r="H8" s="35">
        <v>10</v>
      </c>
      <c r="I8" s="17"/>
      <c r="J8" s="14">
        <v>525</v>
      </c>
      <c r="K8" s="14">
        <v>557</v>
      </c>
      <c r="L8" s="17">
        <f>K8*100/J8</f>
        <v>106.0952380952381</v>
      </c>
    </row>
    <row r="9" spans="1:12" s="13" customFormat="1" ht="30" customHeight="1" thickBot="1" x14ac:dyDescent="0.3">
      <c r="A9" s="6">
        <v>4</v>
      </c>
      <c r="B9" s="27" t="s">
        <v>37</v>
      </c>
      <c r="C9" s="14" t="s">
        <v>13</v>
      </c>
      <c r="D9" s="61">
        <v>105</v>
      </c>
      <c r="E9" s="62">
        <v>105</v>
      </c>
      <c r="F9" s="59">
        <f>E9*100/D9</f>
        <v>100</v>
      </c>
      <c r="G9" s="32">
        <f>F9*10/100</f>
        <v>10</v>
      </c>
      <c r="H9" s="35">
        <v>10</v>
      </c>
      <c r="I9" s="17"/>
      <c r="J9" s="14">
        <v>24</v>
      </c>
      <c r="K9" s="14">
        <v>49.2</v>
      </c>
      <c r="L9" s="17">
        <f>K9*100/J9</f>
        <v>205</v>
      </c>
    </row>
    <row r="10" spans="1:12" s="13" customFormat="1" ht="48" customHeight="1" thickBot="1" x14ac:dyDescent="0.3">
      <c r="A10" s="6">
        <v>5</v>
      </c>
      <c r="B10" s="15" t="s">
        <v>34</v>
      </c>
      <c r="C10" s="14" t="s">
        <v>24</v>
      </c>
      <c r="D10" s="61">
        <v>100</v>
      </c>
      <c r="E10" s="62">
        <v>100</v>
      </c>
      <c r="F10" s="59">
        <f>E10*100/D10</f>
        <v>100</v>
      </c>
      <c r="G10" s="32">
        <f>F10*10/100</f>
        <v>10</v>
      </c>
      <c r="H10" s="35">
        <v>10</v>
      </c>
      <c r="I10" s="17"/>
      <c r="J10" s="14">
        <v>720</v>
      </c>
      <c r="K10" s="14">
        <v>958</v>
      </c>
      <c r="L10" s="17">
        <f>K10*100/J10</f>
        <v>133.05555555555554</v>
      </c>
    </row>
    <row r="11" spans="1:12" s="13" customFormat="1" ht="37.5" customHeight="1" thickBot="1" x14ac:dyDescent="0.3">
      <c r="A11" s="6">
        <v>6</v>
      </c>
      <c r="B11" s="15" t="s">
        <v>45</v>
      </c>
      <c r="C11" s="14" t="s">
        <v>13</v>
      </c>
      <c r="D11" s="61">
        <v>595</v>
      </c>
      <c r="E11" s="62">
        <v>595</v>
      </c>
      <c r="F11" s="59">
        <v>100</v>
      </c>
      <c r="G11" s="32"/>
      <c r="H11" s="36">
        <v>10</v>
      </c>
      <c r="I11" s="18"/>
      <c r="J11" s="14"/>
      <c r="K11" s="14"/>
      <c r="L11" s="17"/>
    </row>
    <row r="12" spans="1:12" s="13" customFormat="1" ht="24.75" customHeight="1" thickBot="1" x14ac:dyDescent="0.3">
      <c r="A12" s="6">
        <v>7</v>
      </c>
      <c r="B12" s="15" t="s">
        <v>38</v>
      </c>
      <c r="C12" s="14" t="s">
        <v>24</v>
      </c>
      <c r="D12" s="61">
        <v>100</v>
      </c>
      <c r="E12" s="62">
        <v>100</v>
      </c>
      <c r="F12" s="59">
        <v>100</v>
      </c>
      <c r="G12" s="32"/>
      <c r="H12" s="36">
        <v>10</v>
      </c>
      <c r="I12" s="18"/>
      <c r="J12" s="14"/>
      <c r="K12" s="14"/>
      <c r="L12" s="17"/>
    </row>
    <row r="13" spans="1:12" s="13" customFormat="1" ht="22.5" customHeight="1" x14ac:dyDescent="0.25">
      <c r="A13" s="6">
        <v>8</v>
      </c>
      <c r="B13" s="15" t="s">
        <v>14</v>
      </c>
      <c r="C13" s="6" t="s">
        <v>15</v>
      </c>
      <c r="D13" s="6" t="s">
        <v>41</v>
      </c>
      <c r="E13" s="6" t="s">
        <v>41</v>
      </c>
      <c r="F13" s="32" t="s">
        <v>16</v>
      </c>
      <c r="G13" s="32" t="s">
        <v>16</v>
      </c>
      <c r="H13" s="36">
        <v>10</v>
      </c>
      <c r="I13" s="18"/>
      <c r="J13" s="14">
        <v>0</v>
      </c>
      <c r="K13" s="14">
        <v>0</v>
      </c>
      <c r="L13" s="17" t="s">
        <v>16</v>
      </c>
    </row>
    <row r="14" spans="1:12" s="13" customFormat="1" ht="36.75" customHeight="1" x14ac:dyDescent="0.25">
      <c r="A14" s="6">
        <v>9</v>
      </c>
      <c r="B14" s="15" t="s">
        <v>17</v>
      </c>
      <c r="C14" s="6" t="s">
        <v>15</v>
      </c>
      <c r="D14" s="6" t="s">
        <v>41</v>
      </c>
      <c r="E14" s="6" t="s">
        <v>41</v>
      </c>
      <c r="F14" s="32" t="s">
        <v>16</v>
      </c>
      <c r="G14" s="32" t="s">
        <v>16</v>
      </c>
      <c r="H14" s="36">
        <v>10</v>
      </c>
      <c r="I14" s="19"/>
      <c r="J14" s="20"/>
      <c r="K14" s="14"/>
      <c r="L14" s="17"/>
    </row>
    <row r="15" spans="1:12" s="13" customFormat="1" ht="27" customHeight="1" x14ac:dyDescent="0.25">
      <c r="A15" s="6">
        <v>10</v>
      </c>
      <c r="B15" s="15" t="s">
        <v>18</v>
      </c>
      <c r="C15" s="6" t="s">
        <v>13</v>
      </c>
      <c r="D15" s="6" t="s">
        <v>41</v>
      </c>
      <c r="E15" s="6" t="s">
        <v>41</v>
      </c>
      <c r="F15" s="32" t="s">
        <v>16</v>
      </c>
      <c r="G15" s="32" t="s">
        <v>16</v>
      </c>
      <c r="H15" s="36">
        <v>10</v>
      </c>
      <c r="I15" s="19"/>
      <c r="J15" s="20"/>
      <c r="K15" s="14"/>
      <c r="L15" s="17"/>
    </row>
    <row r="16" spans="1:12" s="13" customFormat="1" ht="30.75" customHeight="1" x14ac:dyDescent="0.25">
      <c r="A16" s="6">
        <v>11</v>
      </c>
      <c r="B16" s="15" t="s">
        <v>19</v>
      </c>
      <c r="C16" s="6" t="s">
        <v>13</v>
      </c>
      <c r="D16" s="6" t="s">
        <v>41</v>
      </c>
      <c r="E16" s="6" t="s">
        <v>41</v>
      </c>
      <c r="F16" s="32" t="s">
        <v>16</v>
      </c>
      <c r="G16" s="32" t="s">
        <v>16</v>
      </c>
      <c r="H16" s="36">
        <v>10</v>
      </c>
      <c r="I16" s="19"/>
      <c r="J16" s="20"/>
      <c r="K16" s="14"/>
      <c r="L16" s="17"/>
    </row>
    <row r="17" spans="1:12" s="13" customFormat="1" ht="24.75" customHeight="1" x14ac:dyDescent="0.25">
      <c r="A17" s="6">
        <v>12</v>
      </c>
      <c r="B17" s="15" t="s">
        <v>29</v>
      </c>
      <c r="C17" s="6" t="s">
        <v>20</v>
      </c>
      <c r="D17" s="6" t="s">
        <v>16</v>
      </c>
      <c r="E17" s="6" t="s">
        <v>16</v>
      </c>
      <c r="F17" s="32" t="s">
        <v>16</v>
      </c>
      <c r="G17" s="32" t="s">
        <v>16</v>
      </c>
      <c r="H17" s="35">
        <v>10</v>
      </c>
      <c r="I17" s="19"/>
      <c r="J17" s="20"/>
      <c r="K17" s="14"/>
      <c r="L17" s="17"/>
    </row>
    <row r="18" spans="1:12" s="13" customFormat="1" ht="30.75" customHeight="1" thickBot="1" x14ac:dyDescent="0.3">
      <c r="A18" s="6">
        <v>13</v>
      </c>
      <c r="B18" s="27" t="s">
        <v>28</v>
      </c>
      <c r="C18" s="6" t="s">
        <v>20</v>
      </c>
      <c r="D18" s="6" t="s">
        <v>16</v>
      </c>
      <c r="E18" s="6" t="s">
        <v>16</v>
      </c>
      <c r="F18" s="32" t="s">
        <v>16</v>
      </c>
      <c r="G18" s="32" t="s">
        <v>16</v>
      </c>
      <c r="H18" s="35">
        <v>10</v>
      </c>
      <c r="I18" s="19"/>
      <c r="J18" s="20"/>
      <c r="K18" s="14"/>
      <c r="L18" s="17"/>
    </row>
    <row r="19" spans="1:12" s="13" customFormat="1" ht="17.25" customHeight="1" thickBot="1" x14ac:dyDescent="0.3">
      <c r="A19" s="67"/>
      <c r="B19" s="68"/>
      <c r="C19" s="68"/>
      <c r="D19" s="68"/>
      <c r="E19" s="68"/>
      <c r="F19" s="71"/>
      <c r="G19" s="37">
        <f>SUM(G6:G13)</f>
        <v>40</v>
      </c>
      <c r="H19" s="38">
        <v>100</v>
      </c>
      <c r="I19" s="21"/>
      <c r="J19" s="11"/>
      <c r="K19" s="12"/>
      <c r="L19" s="17"/>
    </row>
    <row r="20" spans="1:12" s="13" customFormat="1" ht="17.25" customHeight="1" thickBot="1" x14ac:dyDescent="0.3">
      <c r="A20" s="72" t="s">
        <v>21</v>
      </c>
      <c r="B20" s="72"/>
      <c r="C20" s="72"/>
      <c r="D20" s="51"/>
      <c r="E20" s="51"/>
      <c r="F20" s="40"/>
      <c r="G20" s="41">
        <v>2</v>
      </c>
      <c r="H20" s="42">
        <v>2</v>
      </c>
      <c r="I20" s="22">
        <v>1</v>
      </c>
      <c r="J20" s="23"/>
      <c r="K20" s="24"/>
      <c r="L20" s="18"/>
    </row>
    <row r="21" spans="1:12" s="13" customFormat="1" ht="33.75" customHeight="1" thickBot="1" x14ac:dyDescent="0.3">
      <c r="A21" s="6">
        <v>1</v>
      </c>
      <c r="B21" s="15" t="s">
        <v>11</v>
      </c>
      <c r="C21" s="47" t="s">
        <v>12</v>
      </c>
      <c r="D21" s="63">
        <v>500</v>
      </c>
      <c r="E21" s="64">
        <v>5871.3</v>
      </c>
      <c r="F21" s="48">
        <f>E21*100/D21</f>
        <v>1174.26</v>
      </c>
      <c r="G21" s="32">
        <f>F21*10/100</f>
        <v>117.426</v>
      </c>
      <c r="H21" s="35">
        <v>10</v>
      </c>
      <c r="I21" s="17"/>
      <c r="J21" s="14">
        <f>130+530+510</f>
        <v>1170</v>
      </c>
      <c r="K21" s="14">
        <f>138.22+509.03+751.25</f>
        <v>1398.5</v>
      </c>
      <c r="L21" s="17">
        <f>K21*100/J21</f>
        <v>119.52991452991454</v>
      </c>
    </row>
    <row r="22" spans="1:12" s="13" customFormat="1" ht="44.25" customHeight="1" thickBot="1" x14ac:dyDescent="0.3">
      <c r="A22" s="6">
        <v>2</v>
      </c>
      <c r="B22" s="15" t="s">
        <v>31</v>
      </c>
      <c r="C22" s="47" t="s">
        <v>13</v>
      </c>
      <c r="D22" s="65">
        <v>300</v>
      </c>
      <c r="E22" s="66">
        <v>305</v>
      </c>
      <c r="F22" s="48">
        <f>E22*100/D22</f>
        <v>101.66666666666667</v>
      </c>
      <c r="G22" s="32">
        <f>F22*10/100</f>
        <v>10.166666666666668</v>
      </c>
      <c r="H22" s="35">
        <v>10</v>
      </c>
      <c r="I22" s="17"/>
      <c r="J22" s="14">
        <f>63+51+51</f>
        <v>165</v>
      </c>
      <c r="K22" s="14">
        <f>121+28+111+43+136+51</f>
        <v>490</v>
      </c>
      <c r="L22" s="17">
        <f>K22*100/J22</f>
        <v>296.969696969697</v>
      </c>
    </row>
    <row r="23" spans="1:12" s="13" customFormat="1" ht="49.5" customHeight="1" thickBot="1" x14ac:dyDescent="0.3">
      <c r="A23" s="6">
        <v>3</v>
      </c>
      <c r="B23" s="31" t="s">
        <v>32</v>
      </c>
      <c r="C23" s="47" t="s">
        <v>13</v>
      </c>
      <c r="D23" s="61">
        <v>140</v>
      </c>
      <c r="E23" s="62">
        <v>147</v>
      </c>
      <c r="F23" s="48">
        <f>E23*100/D23</f>
        <v>105</v>
      </c>
      <c r="G23" s="32">
        <f>F23*10/100</f>
        <v>10.5</v>
      </c>
      <c r="H23" s="35">
        <v>10</v>
      </c>
      <c r="I23" s="17"/>
      <c r="J23" s="14">
        <f>56+57+43</f>
        <v>156</v>
      </c>
      <c r="K23" s="14">
        <f>30+35+43</f>
        <v>108</v>
      </c>
      <c r="L23" s="17">
        <f>K23*100/J23</f>
        <v>69.230769230769226</v>
      </c>
    </row>
    <row r="24" spans="1:12" s="13" customFormat="1" ht="29.25" customHeight="1" thickBot="1" x14ac:dyDescent="0.3">
      <c r="A24" s="6">
        <v>4</v>
      </c>
      <c r="B24" s="15" t="s">
        <v>33</v>
      </c>
      <c r="C24" s="47" t="s">
        <v>13</v>
      </c>
      <c r="D24" s="61">
        <v>750</v>
      </c>
      <c r="E24" s="62">
        <v>769</v>
      </c>
      <c r="F24" s="48">
        <f>E24*100/D24</f>
        <v>102.53333333333333</v>
      </c>
      <c r="G24" s="32">
        <f>F24*10/100</f>
        <v>10.253333333333332</v>
      </c>
      <c r="H24" s="35">
        <v>10</v>
      </c>
      <c r="I24" s="17"/>
      <c r="J24" s="14">
        <f>320+95+95</f>
        <v>510</v>
      </c>
      <c r="K24" s="14">
        <f>332+126+678</f>
        <v>1136</v>
      </c>
      <c r="L24" s="17">
        <f>K24*100/J24</f>
        <v>222.74509803921569</v>
      </c>
    </row>
    <row r="25" spans="1:12" s="13" customFormat="1" ht="24.75" customHeight="1" thickBot="1" x14ac:dyDescent="0.3">
      <c r="A25" s="6">
        <v>5</v>
      </c>
      <c r="B25" s="15" t="s">
        <v>39</v>
      </c>
      <c r="C25" s="47" t="s">
        <v>13</v>
      </c>
      <c r="D25" s="61">
        <v>50</v>
      </c>
      <c r="E25" s="62">
        <v>98</v>
      </c>
      <c r="F25" s="48">
        <f>E25*100/D25</f>
        <v>196</v>
      </c>
      <c r="G25" s="32" t="s">
        <v>16</v>
      </c>
      <c r="H25" s="35">
        <v>10</v>
      </c>
      <c r="I25" s="18"/>
      <c r="J25" s="14">
        <v>0</v>
      </c>
      <c r="K25" s="14">
        <v>0</v>
      </c>
      <c r="L25" s="17" t="s">
        <v>16</v>
      </c>
    </row>
    <row r="26" spans="1:12" s="13" customFormat="1" ht="25.5" customHeight="1" thickBot="1" x14ac:dyDescent="0.3">
      <c r="A26" s="6">
        <v>6</v>
      </c>
      <c r="B26" s="53" t="s">
        <v>40</v>
      </c>
      <c r="C26" s="54" t="s">
        <v>13</v>
      </c>
      <c r="D26" s="61">
        <v>1324</v>
      </c>
      <c r="E26" s="62">
        <v>1324</v>
      </c>
      <c r="F26" s="48">
        <v>100</v>
      </c>
      <c r="G26" s="32"/>
      <c r="H26" s="35">
        <v>10</v>
      </c>
      <c r="I26" s="19"/>
      <c r="J26" s="20"/>
      <c r="K26" s="14"/>
      <c r="L26" s="17"/>
    </row>
    <row r="27" spans="1:12" s="13" customFormat="1" ht="23.25" customHeight="1" thickBot="1" x14ac:dyDescent="0.3">
      <c r="A27" s="52">
        <v>7</v>
      </c>
      <c r="B27" s="56" t="s">
        <v>43</v>
      </c>
      <c r="C27" s="50" t="s">
        <v>13</v>
      </c>
      <c r="D27" s="61">
        <v>145</v>
      </c>
      <c r="E27" s="62">
        <v>145</v>
      </c>
      <c r="F27" s="48">
        <f>E27*100/D27</f>
        <v>100</v>
      </c>
      <c r="G27" s="32"/>
      <c r="H27" s="35">
        <v>10</v>
      </c>
      <c r="I27" s="19"/>
      <c r="J27" s="20"/>
      <c r="K27" s="14"/>
      <c r="L27" s="17"/>
    </row>
    <row r="28" spans="1:12" s="13" customFormat="1" ht="25.5" customHeight="1" thickBot="1" x14ac:dyDescent="0.3">
      <c r="A28" s="6">
        <v>8</v>
      </c>
      <c r="B28" s="30" t="s">
        <v>44</v>
      </c>
      <c r="C28" s="55" t="s">
        <v>13</v>
      </c>
      <c r="D28" s="61">
        <v>500</v>
      </c>
      <c r="E28" s="62">
        <v>545</v>
      </c>
      <c r="F28" s="48">
        <f>E28*100/D28</f>
        <v>109</v>
      </c>
      <c r="G28" s="32"/>
      <c r="H28" s="35">
        <v>10</v>
      </c>
      <c r="I28" s="19"/>
      <c r="J28" s="20"/>
      <c r="K28" s="14"/>
      <c r="L28" s="17"/>
    </row>
    <row r="29" spans="1:12" s="13" customFormat="1" ht="36.75" customHeight="1" x14ac:dyDescent="0.25">
      <c r="A29" s="6">
        <v>9</v>
      </c>
      <c r="B29" s="15" t="s">
        <v>17</v>
      </c>
      <c r="C29" s="6" t="s">
        <v>15</v>
      </c>
      <c r="D29" s="46">
        <v>0</v>
      </c>
      <c r="E29" s="46">
        <v>0</v>
      </c>
      <c r="F29" s="32" t="s">
        <v>16</v>
      </c>
      <c r="G29" s="32" t="s">
        <v>16</v>
      </c>
      <c r="H29" s="35">
        <v>10</v>
      </c>
      <c r="I29" s="19"/>
      <c r="J29" s="20"/>
      <c r="K29" s="14"/>
      <c r="L29" s="17"/>
    </row>
    <row r="30" spans="1:12" s="13" customFormat="1" ht="24.75" customHeight="1" x14ac:dyDescent="0.25">
      <c r="A30" s="6">
        <v>10</v>
      </c>
      <c r="B30" s="15" t="s">
        <v>18</v>
      </c>
      <c r="C30" s="6" t="s">
        <v>13</v>
      </c>
      <c r="D30" s="6">
        <v>0</v>
      </c>
      <c r="E30" s="6">
        <v>0</v>
      </c>
      <c r="F30" s="32" t="s">
        <v>16</v>
      </c>
      <c r="G30" s="32" t="s">
        <v>16</v>
      </c>
      <c r="H30" s="35">
        <v>10</v>
      </c>
      <c r="I30" s="19"/>
      <c r="J30" s="20"/>
      <c r="K30" s="14"/>
      <c r="L30" s="17"/>
    </row>
    <row r="31" spans="1:12" s="13" customFormat="1" ht="30.75" customHeight="1" x14ac:dyDescent="0.25">
      <c r="A31" s="6">
        <v>11</v>
      </c>
      <c r="B31" s="15" t="s">
        <v>19</v>
      </c>
      <c r="C31" s="6" t="s">
        <v>13</v>
      </c>
      <c r="D31" s="6">
        <v>0</v>
      </c>
      <c r="E31" s="6">
        <v>0</v>
      </c>
      <c r="F31" s="32" t="s">
        <v>16</v>
      </c>
      <c r="G31" s="32" t="s">
        <v>16</v>
      </c>
      <c r="H31" s="35">
        <v>10</v>
      </c>
      <c r="I31" s="19"/>
      <c r="J31" s="20"/>
      <c r="K31" s="14"/>
      <c r="L31" s="17"/>
    </row>
    <row r="32" spans="1:12" s="13" customFormat="1" ht="27.75" customHeight="1" x14ac:dyDescent="0.25">
      <c r="A32" s="6">
        <v>12</v>
      </c>
      <c r="B32" s="15" t="s">
        <v>29</v>
      </c>
      <c r="C32" s="6" t="s">
        <v>20</v>
      </c>
      <c r="D32" s="6" t="s">
        <v>16</v>
      </c>
      <c r="E32" s="6" t="s">
        <v>16</v>
      </c>
      <c r="F32" s="32" t="s">
        <v>16</v>
      </c>
      <c r="G32" s="32" t="s">
        <v>16</v>
      </c>
      <c r="H32" s="35">
        <v>10</v>
      </c>
      <c r="I32" s="19"/>
      <c r="J32" s="20"/>
      <c r="K32" s="14"/>
      <c r="L32" s="17"/>
    </row>
    <row r="33" spans="1:12" s="13" customFormat="1" ht="24.75" customHeight="1" thickBot="1" x14ac:dyDescent="0.3">
      <c r="A33" s="6">
        <v>13</v>
      </c>
      <c r="B33" s="15" t="s">
        <v>28</v>
      </c>
      <c r="C33" s="6" t="s">
        <v>20</v>
      </c>
      <c r="D33" s="6" t="s">
        <v>16</v>
      </c>
      <c r="E33" s="6" t="s">
        <v>16</v>
      </c>
      <c r="F33" s="32" t="s">
        <v>16</v>
      </c>
      <c r="G33" s="32" t="s">
        <v>16</v>
      </c>
      <c r="H33" s="35">
        <v>10</v>
      </c>
      <c r="I33" s="19"/>
      <c r="J33" s="20"/>
      <c r="K33" s="14"/>
      <c r="L33" s="17"/>
    </row>
    <row r="34" spans="1:12" s="13" customFormat="1" ht="17.25" customHeight="1" thickBot="1" x14ac:dyDescent="0.3">
      <c r="A34" s="43"/>
      <c r="B34" s="44"/>
      <c r="C34" s="45"/>
      <c r="D34" s="39"/>
      <c r="E34" s="39"/>
      <c r="F34" s="40"/>
      <c r="G34" s="37">
        <f>SUM(G21:G25)</f>
        <v>148.346</v>
      </c>
      <c r="H34" s="38">
        <v>100</v>
      </c>
      <c r="I34" s="21"/>
      <c r="J34" s="11"/>
      <c r="K34" s="12"/>
      <c r="L34" s="17"/>
    </row>
    <row r="35" spans="1:12" s="13" customFormat="1" ht="17.25" customHeight="1" thickBot="1" x14ac:dyDescent="0.3">
      <c r="A35" s="67" t="s">
        <v>22</v>
      </c>
      <c r="B35" s="68"/>
      <c r="C35" s="69"/>
      <c r="D35" s="39"/>
      <c r="E35" s="39"/>
      <c r="F35" s="40"/>
      <c r="G35" s="41">
        <v>1</v>
      </c>
      <c r="H35" s="42">
        <v>1</v>
      </c>
      <c r="I35" s="22">
        <v>3</v>
      </c>
      <c r="J35" s="23"/>
      <c r="K35" s="24"/>
      <c r="L35" s="18"/>
    </row>
    <row r="36" spans="1:12" s="13" customFormat="1" ht="33.75" customHeight="1" thickBot="1" x14ac:dyDescent="0.3">
      <c r="A36" s="6">
        <v>1</v>
      </c>
      <c r="B36" s="15" t="s">
        <v>11</v>
      </c>
      <c r="C36" s="6" t="s">
        <v>23</v>
      </c>
      <c r="D36" s="57">
        <v>163.9</v>
      </c>
      <c r="E36" s="58">
        <v>163.9</v>
      </c>
      <c r="F36" s="32">
        <f>E36*100/D36</f>
        <v>100</v>
      </c>
      <c r="G36" s="32">
        <f>F36*10/100</f>
        <v>10</v>
      </c>
      <c r="H36" s="35">
        <v>10</v>
      </c>
      <c r="I36" s="17"/>
      <c r="J36" s="14">
        <v>330</v>
      </c>
      <c r="K36" s="14">
        <v>600</v>
      </c>
      <c r="L36" s="17">
        <f>K36*100/J36</f>
        <v>181.81818181818181</v>
      </c>
    </row>
    <row r="37" spans="1:12" s="13" customFormat="1" ht="30" customHeight="1" thickBot="1" x14ac:dyDescent="0.3">
      <c r="A37" s="6">
        <v>2</v>
      </c>
      <c r="B37" s="15" t="s">
        <v>30</v>
      </c>
      <c r="C37" s="6" t="s">
        <v>24</v>
      </c>
      <c r="D37" s="61">
        <v>100</v>
      </c>
      <c r="E37" s="62">
        <v>100</v>
      </c>
      <c r="F37" s="32">
        <f>E37*100/D37</f>
        <v>100</v>
      </c>
      <c r="G37" s="32">
        <f>F37*10/100</f>
        <v>10</v>
      </c>
      <c r="H37" s="35">
        <v>10</v>
      </c>
      <c r="I37" s="17"/>
      <c r="J37" s="14"/>
      <c r="K37" s="14"/>
      <c r="L37" s="17">
        <f>K37*100/10</f>
        <v>0</v>
      </c>
    </row>
    <row r="38" spans="1:12" s="13" customFormat="1" ht="18.75" customHeight="1" thickBot="1" x14ac:dyDescent="0.3">
      <c r="A38" s="6">
        <v>3</v>
      </c>
      <c r="B38" s="15" t="s">
        <v>49</v>
      </c>
      <c r="C38" s="47" t="s">
        <v>13</v>
      </c>
      <c r="D38" s="61">
        <v>131</v>
      </c>
      <c r="E38" s="62">
        <v>131</v>
      </c>
      <c r="F38" s="48">
        <f>E38*100/D38</f>
        <v>100</v>
      </c>
      <c r="G38" s="32">
        <f>F38*10/100</f>
        <v>10</v>
      </c>
      <c r="H38" s="35">
        <v>10</v>
      </c>
      <c r="I38" s="17"/>
      <c r="J38" s="14"/>
      <c r="K38" s="14"/>
      <c r="L38" s="17"/>
    </row>
    <row r="39" spans="1:12" s="13" customFormat="1" ht="23.25" customHeight="1" x14ac:dyDescent="0.25">
      <c r="A39" s="6">
        <v>4</v>
      </c>
      <c r="B39" s="15" t="s">
        <v>14</v>
      </c>
      <c r="C39" s="6" t="s">
        <v>15</v>
      </c>
      <c r="D39" s="46">
        <v>0</v>
      </c>
      <c r="E39" s="46">
        <v>0</v>
      </c>
      <c r="F39" s="32" t="s">
        <v>16</v>
      </c>
      <c r="G39" s="32" t="s">
        <v>16</v>
      </c>
      <c r="H39" s="35">
        <v>10</v>
      </c>
      <c r="I39" s="17"/>
      <c r="J39" s="14">
        <v>0</v>
      </c>
      <c r="K39" s="14">
        <v>0</v>
      </c>
      <c r="L39" s="17" t="s">
        <v>16</v>
      </c>
    </row>
    <row r="40" spans="1:12" s="13" customFormat="1" ht="26.25" customHeight="1" x14ac:dyDescent="0.25">
      <c r="A40" s="6">
        <v>5</v>
      </c>
      <c r="B40" s="15" t="s">
        <v>17</v>
      </c>
      <c r="C40" s="6" t="s">
        <v>15</v>
      </c>
      <c r="D40" s="6">
        <v>0</v>
      </c>
      <c r="E40" s="6">
        <v>0</v>
      </c>
      <c r="F40" s="32" t="s">
        <v>16</v>
      </c>
      <c r="G40" s="32" t="s">
        <v>16</v>
      </c>
      <c r="H40" s="35">
        <v>10</v>
      </c>
      <c r="I40" s="17"/>
      <c r="J40" s="14"/>
      <c r="K40" s="14"/>
      <c r="L40" s="17"/>
    </row>
    <row r="41" spans="1:12" s="13" customFormat="1" ht="26.25" customHeight="1" x14ac:dyDescent="0.25">
      <c r="A41" s="6">
        <v>6</v>
      </c>
      <c r="B41" s="15" t="s">
        <v>18</v>
      </c>
      <c r="C41" s="6" t="s">
        <v>13</v>
      </c>
      <c r="D41" s="6">
        <v>0</v>
      </c>
      <c r="E41" s="6">
        <v>0</v>
      </c>
      <c r="F41" s="32" t="s">
        <v>16</v>
      </c>
      <c r="G41" s="32" t="s">
        <v>16</v>
      </c>
      <c r="H41" s="35">
        <v>10</v>
      </c>
      <c r="I41" s="17"/>
      <c r="J41" s="14"/>
      <c r="K41" s="14"/>
      <c r="L41" s="17"/>
    </row>
    <row r="42" spans="1:12" s="13" customFormat="1" ht="26.25" customHeight="1" x14ac:dyDescent="0.25">
      <c r="A42" s="6">
        <v>7</v>
      </c>
      <c r="B42" s="15" t="s">
        <v>19</v>
      </c>
      <c r="C42" s="6" t="s">
        <v>13</v>
      </c>
      <c r="D42" s="6">
        <v>0</v>
      </c>
      <c r="E42" s="6">
        <v>0</v>
      </c>
      <c r="F42" s="32" t="s">
        <v>16</v>
      </c>
      <c r="G42" s="32" t="s">
        <v>16</v>
      </c>
      <c r="H42" s="35">
        <v>10</v>
      </c>
      <c r="I42" s="17"/>
      <c r="J42" s="14"/>
      <c r="K42" s="14"/>
      <c r="L42" s="17"/>
    </row>
    <row r="43" spans="1:12" s="13" customFormat="1" ht="20.25" customHeight="1" x14ac:dyDescent="0.25">
      <c r="A43" s="6">
        <v>8</v>
      </c>
      <c r="B43" s="15" t="s">
        <v>29</v>
      </c>
      <c r="C43" s="6" t="s">
        <v>20</v>
      </c>
      <c r="D43" s="6" t="s">
        <v>16</v>
      </c>
      <c r="E43" s="6" t="s">
        <v>16</v>
      </c>
      <c r="F43" s="32" t="s">
        <v>16</v>
      </c>
      <c r="G43" s="32" t="s">
        <v>16</v>
      </c>
      <c r="H43" s="35">
        <v>10</v>
      </c>
      <c r="I43" s="17"/>
      <c r="J43" s="14"/>
      <c r="K43" s="14"/>
      <c r="L43" s="17"/>
    </row>
    <row r="44" spans="1:12" s="13" customFormat="1" ht="30.75" customHeight="1" thickBot="1" x14ac:dyDescent="0.3">
      <c r="A44" s="6">
        <v>9</v>
      </c>
      <c r="B44" s="15" t="s">
        <v>28</v>
      </c>
      <c r="C44" s="6" t="s">
        <v>20</v>
      </c>
      <c r="D44" s="6" t="s">
        <v>16</v>
      </c>
      <c r="E44" s="6" t="s">
        <v>16</v>
      </c>
      <c r="F44" s="32" t="s">
        <v>16</v>
      </c>
      <c r="G44" s="32" t="s">
        <v>16</v>
      </c>
      <c r="H44" s="35">
        <v>10</v>
      </c>
      <c r="I44" s="17"/>
      <c r="J44" s="14"/>
      <c r="K44" s="14"/>
      <c r="L44" s="17"/>
    </row>
    <row r="45" spans="1:12" s="13" customFormat="1" ht="17.25" customHeight="1" thickBot="1" x14ac:dyDescent="0.3">
      <c r="A45" s="43"/>
      <c r="B45" s="44"/>
      <c r="C45" s="45"/>
      <c r="D45" s="39"/>
      <c r="E45" s="39"/>
      <c r="F45" s="40"/>
      <c r="G45" s="37">
        <f>SUM(G36:G39)</f>
        <v>30</v>
      </c>
      <c r="H45" s="38">
        <v>100</v>
      </c>
      <c r="I45" s="21"/>
      <c r="J45" s="11"/>
      <c r="K45" s="12"/>
      <c r="L45" s="17"/>
    </row>
    <row r="46" spans="1:12" s="13" customFormat="1" ht="17.25" customHeight="1" thickBot="1" x14ac:dyDescent="0.3">
      <c r="A46" s="67" t="s">
        <v>25</v>
      </c>
      <c r="B46" s="68"/>
      <c r="C46" s="69"/>
      <c r="D46" s="51"/>
      <c r="E46" s="51"/>
      <c r="F46" s="40"/>
      <c r="G46" s="41">
        <v>4</v>
      </c>
      <c r="H46" s="42">
        <v>1</v>
      </c>
      <c r="I46" s="22">
        <v>2</v>
      </c>
      <c r="J46" s="23"/>
      <c r="K46" s="24"/>
      <c r="L46" s="18"/>
    </row>
    <row r="47" spans="1:12" s="13" customFormat="1" ht="30.75" customHeight="1" thickBot="1" x14ac:dyDescent="0.3">
      <c r="A47" s="6">
        <v>1</v>
      </c>
      <c r="B47" s="15" t="s">
        <v>11</v>
      </c>
      <c r="C47" s="47" t="s">
        <v>12</v>
      </c>
      <c r="D47" s="57">
        <v>333</v>
      </c>
      <c r="E47" s="58">
        <v>267</v>
      </c>
      <c r="F47" s="48">
        <f>E47*100/D47</f>
        <v>80.180180180180187</v>
      </c>
      <c r="G47" s="32">
        <f>F47*10/100</f>
        <v>8.0180180180180187</v>
      </c>
      <c r="H47" s="35">
        <v>0</v>
      </c>
      <c r="I47" s="17"/>
      <c r="J47" s="14">
        <v>750</v>
      </c>
      <c r="K47" s="14">
        <v>677.2</v>
      </c>
      <c r="L47" s="17">
        <f>K47*100/J47</f>
        <v>90.293333333333337</v>
      </c>
    </row>
    <row r="48" spans="1:12" s="13" customFormat="1" ht="23.25" customHeight="1" thickBot="1" x14ac:dyDescent="0.3">
      <c r="A48" s="6">
        <v>2</v>
      </c>
      <c r="B48" s="15" t="s">
        <v>26</v>
      </c>
      <c r="C48" s="47" t="s">
        <v>13</v>
      </c>
      <c r="D48" s="65">
        <v>30</v>
      </c>
      <c r="E48" s="66">
        <v>47</v>
      </c>
      <c r="F48" s="48">
        <f>E48*100/D48</f>
        <v>156.66666666666666</v>
      </c>
      <c r="G48" s="32">
        <f>F48*10/100</f>
        <v>15.666666666666664</v>
      </c>
      <c r="H48" s="35">
        <v>10</v>
      </c>
      <c r="I48" s="17"/>
      <c r="J48" s="14">
        <v>75</v>
      </c>
      <c r="K48" s="14">
        <v>90</v>
      </c>
      <c r="L48" s="17">
        <f>K48*100/J48</f>
        <v>120</v>
      </c>
    </row>
    <row r="49" spans="1:12" s="13" customFormat="1" ht="27.75" customHeight="1" thickBot="1" x14ac:dyDescent="0.3">
      <c r="A49" s="6">
        <v>3</v>
      </c>
      <c r="B49" s="15" t="s">
        <v>27</v>
      </c>
      <c r="C49" s="47" t="s">
        <v>13</v>
      </c>
      <c r="D49" s="65">
        <v>205</v>
      </c>
      <c r="E49" s="66">
        <v>227</v>
      </c>
      <c r="F49" s="48">
        <f>E49*100/D49</f>
        <v>110.73170731707317</v>
      </c>
      <c r="G49" s="32">
        <f>F49*10/100</f>
        <v>11.073170731707316</v>
      </c>
      <c r="H49" s="35">
        <v>10</v>
      </c>
      <c r="I49" s="17"/>
      <c r="J49" s="14">
        <v>425</v>
      </c>
      <c r="K49" s="14">
        <v>433</v>
      </c>
      <c r="L49" s="17">
        <f>K49*100/J49</f>
        <v>101.88235294117646</v>
      </c>
    </row>
    <row r="50" spans="1:12" s="13" customFormat="1" ht="26.25" customHeight="1" x14ac:dyDescent="0.25">
      <c r="A50" s="6">
        <v>4</v>
      </c>
      <c r="B50" s="15" t="s">
        <v>14</v>
      </c>
      <c r="C50" s="6" t="s">
        <v>15</v>
      </c>
      <c r="D50" s="46">
        <v>0</v>
      </c>
      <c r="E50" s="46">
        <v>0</v>
      </c>
      <c r="F50" s="32" t="s">
        <v>16</v>
      </c>
      <c r="G50" s="32" t="s">
        <v>16</v>
      </c>
      <c r="H50" s="35">
        <v>10</v>
      </c>
      <c r="I50" s="17"/>
      <c r="J50" s="14" t="s">
        <v>16</v>
      </c>
      <c r="K50" s="14">
        <v>10</v>
      </c>
      <c r="L50" s="17" t="s">
        <v>16</v>
      </c>
    </row>
    <row r="51" spans="1:12" s="13" customFormat="1" ht="28.5" customHeight="1" x14ac:dyDescent="0.25">
      <c r="A51" s="6">
        <v>5</v>
      </c>
      <c r="B51" s="15" t="s">
        <v>17</v>
      </c>
      <c r="C51" s="6" t="s">
        <v>15</v>
      </c>
      <c r="D51" s="6">
        <v>0</v>
      </c>
      <c r="E51" s="6">
        <v>0</v>
      </c>
      <c r="F51" s="32" t="s">
        <v>16</v>
      </c>
      <c r="G51" s="32" t="s">
        <v>16</v>
      </c>
      <c r="H51" s="35">
        <v>10</v>
      </c>
      <c r="I51" s="18"/>
      <c r="J51" s="14">
        <v>0</v>
      </c>
      <c r="K51" s="14">
        <v>0</v>
      </c>
      <c r="L51" s="17">
        <v>0</v>
      </c>
    </row>
    <row r="52" spans="1:12" s="13" customFormat="1" ht="23.25" customHeight="1" x14ac:dyDescent="0.25">
      <c r="A52" s="6">
        <v>6</v>
      </c>
      <c r="B52" s="15" t="s">
        <v>18</v>
      </c>
      <c r="C52" s="6" t="s">
        <v>13</v>
      </c>
      <c r="D52" s="6">
        <v>0</v>
      </c>
      <c r="E52" s="6">
        <v>0</v>
      </c>
      <c r="F52" s="32" t="s">
        <v>16</v>
      </c>
      <c r="G52" s="32" t="s">
        <v>16</v>
      </c>
      <c r="H52" s="35">
        <v>10</v>
      </c>
      <c r="I52" s="19"/>
      <c r="J52" s="25"/>
      <c r="K52" s="25"/>
      <c r="L52" s="19"/>
    </row>
    <row r="53" spans="1:12" s="13" customFormat="1" ht="22.5" customHeight="1" x14ac:dyDescent="0.25">
      <c r="A53" s="6">
        <v>7</v>
      </c>
      <c r="B53" s="15" t="s">
        <v>19</v>
      </c>
      <c r="C53" s="6" t="s">
        <v>13</v>
      </c>
      <c r="D53" s="6">
        <v>0</v>
      </c>
      <c r="E53" s="6">
        <v>0</v>
      </c>
      <c r="F53" s="32" t="s">
        <v>16</v>
      </c>
      <c r="G53" s="32" t="s">
        <v>16</v>
      </c>
      <c r="H53" s="35">
        <v>10</v>
      </c>
      <c r="I53" s="19"/>
      <c r="J53" s="25"/>
      <c r="K53" s="25"/>
      <c r="L53" s="19"/>
    </row>
    <row r="54" spans="1:12" s="13" customFormat="1" ht="18" customHeight="1" x14ac:dyDescent="0.25">
      <c r="A54" s="6">
        <v>8</v>
      </c>
      <c r="B54" s="15" t="s">
        <v>29</v>
      </c>
      <c r="C54" s="6" t="s">
        <v>20</v>
      </c>
      <c r="D54" s="6" t="s">
        <v>16</v>
      </c>
      <c r="E54" s="6" t="s">
        <v>16</v>
      </c>
      <c r="F54" s="32" t="s">
        <v>16</v>
      </c>
      <c r="G54" s="32" t="s">
        <v>16</v>
      </c>
      <c r="H54" s="35">
        <v>10</v>
      </c>
      <c r="I54" s="19"/>
      <c r="J54" s="25"/>
      <c r="K54" s="25"/>
      <c r="L54" s="19"/>
    </row>
    <row r="55" spans="1:12" s="13" customFormat="1" ht="36.75" customHeight="1" thickBot="1" x14ac:dyDescent="0.3">
      <c r="A55" s="6">
        <v>9</v>
      </c>
      <c r="B55" s="15" t="s">
        <v>28</v>
      </c>
      <c r="C55" s="6" t="s">
        <v>20</v>
      </c>
      <c r="D55" s="6" t="s">
        <v>16</v>
      </c>
      <c r="E55" s="6" t="s">
        <v>16</v>
      </c>
      <c r="F55" s="32" t="s">
        <v>16</v>
      </c>
      <c r="G55" s="32" t="s">
        <v>16</v>
      </c>
      <c r="H55" s="35">
        <v>10</v>
      </c>
      <c r="I55" s="19"/>
      <c r="J55" s="25"/>
      <c r="K55" s="25"/>
      <c r="L55" s="19"/>
    </row>
    <row r="56" spans="1:12" s="13" customFormat="1" ht="18.75" customHeight="1" thickBot="1" x14ac:dyDescent="0.3">
      <c r="A56" s="1"/>
      <c r="B56" s="1"/>
      <c r="C56" s="1"/>
      <c r="D56" s="1"/>
      <c r="E56" s="1"/>
      <c r="F56" s="26"/>
      <c r="G56" s="37">
        <f>SUM(G47:G51)</f>
        <v>34.757855416391997</v>
      </c>
      <c r="H56" s="38">
        <v>90</v>
      </c>
      <c r="I56" s="21"/>
    </row>
  </sheetData>
  <mergeCells count="15"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  <mergeCell ref="A46:C46"/>
    <mergeCell ref="A35:C35"/>
    <mergeCell ref="A5:C5"/>
    <mergeCell ref="A19:F19"/>
    <mergeCell ref="A20:C2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2013-07-23T09:34:23Z</cp:lastPrinted>
  <dcterms:created xsi:type="dcterms:W3CDTF">2013-07-22T13:01:52Z</dcterms:created>
  <dcterms:modified xsi:type="dcterms:W3CDTF">2016-11-07T11:04:51Z</dcterms:modified>
</cp:coreProperties>
</file>